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576" windowWidth="12132" windowHeight="8796" activeTab="2"/>
  </bookViews>
  <sheets>
    <sheet name="phyFDA_archeo+fossils" sheetId="1" r:id="rId1"/>
    <sheet name="comparative limb-svl data" sheetId="2" r:id="rId2"/>
    <sheet name="Tropical &amp; subtropical wetlands" sheetId="3" r:id="rId3"/>
  </sheets>
  <definedNames/>
  <calcPr fullCalcOnLoad="1"/>
</workbook>
</file>

<file path=xl/sharedStrings.xml><?xml version="1.0" encoding="utf-8"?>
<sst xmlns="http://schemas.openxmlformats.org/spreadsheetml/2006/main" count="963" uniqueCount="387">
  <si>
    <t>Hu</t>
  </si>
  <si>
    <t>RU</t>
  </si>
  <si>
    <t>Fe</t>
  </si>
  <si>
    <t>TF</t>
  </si>
  <si>
    <t>Tar</t>
  </si>
  <si>
    <t>J</t>
  </si>
  <si>
    <t>Sw</t>
  </si>
  <si>
    <t>WH</t>
  </si>
  <si>
    <t>unknown</t>
  </si>
  <si>
    <t>MUPA-LH11392</t>
  </si>
  <si>
    <t>MNCN 12887</t>
  </si>
  <si>
    <t xml:space="preserve">ark:/87602/m4/M29728; MNCN 41055 </t>
  </si>
  <si>
    <t>ark:/87602/m4/M38213</t>
  </si>
  <si>
    <t xml:space="preserve">ark:/87602/m4/M11259 </t>
  </si>
  <si>
    <t>ark:/87602/m4/M12422</t>
  </si>
  <si>
    <t xml:space="preserve">doi:10.17602/M2/M11258; AMNH A-57969, 57970, 176858 </t>
  </si>
  <si>
    <t>AM.000189</t>
  </si>
  <si>
    <t xml:space="preserve"> </t>
  </si>
  <si>
    <t>ark:/87602/m4/M24295; MCZ A-8521</t>
  </si>
  <si>
    <t xml:space="preserve">AMNH A-17066; UMMZ 146852 , 177462 </t>
  </si>
  <si>
    <t>MNCN 18499</t>
  </si>
  <si>
    <t>MNCN 18146-18152</t>
  </si>
  <si>
    <t xml:space="preserve">MCZ A-46087  </t>
  </si>
  <si>
    <t xml:space="preserve">AMNH A-51175; MCZ A-85568 </t>
  </si>
  <si>
    <t xml:space="preserve">KU 289222, 289391  </t>
  </si>
  <si>
    <t xml:space="preserve">MACN 42608 </t>
  </si>
  <si>
    <t xml:space="preserve">ark:/87602/m4/M12417; UMMZ 239296 </t>
  </si>
  <si>
    <t xml:space="preserve">ark:/87602/m4/M58061; CFA AN 293; MCZ A-21630, 46474, 46478 </t>
  </si>
  <si>
    <t xml:space="preserve">ark:/87602/m4/M58062; UMMZ 152329 </t>
  </si>
  <si>
    <t>CFA AN 301, 305; AMNH A-177080, 177081, 177085, 177086</t>
  </si>
  <si>
    <t>Pelophylax perezi</t>
  </si>
  <si>
    <t>Bufo bufo</t>
  </si>
  <si>
    <t>Epidalea calamita</t>
  </si>
  <si>
    <t xml:space="preserve">MACN 42631 </t>
  </si>
  <si>
    <t>CFA-An 278, 299; MCZ-A 115390, 11865, 11871</t>
  </si>
  <si>
    <t>MNCN s/n</t>
  </si>
  <si>
    <t xml:space="preserve">AMNH A-68160 </t>
  </si>
  <si>
    <t>CFA An 272, 284; YPM HERA 11438</t>
  </si>
  <si>
    <t xml:space="preserve">AMNH A-176859 </t>
  </si>
  <si>
    <t>MCZ A- 109518, 115482, 116114</t>
  </si>
  <si>
    <t>MACN 42618</t>
  </si>
  <si>
    <t>doi:10.17602/M2/M24459; AMNH A-67416, 67636, 67715</t>
  </si>
  <si>
    <t>AMNH A-177049, 177052, 177053</t>
  </si>
  <si>
    <t>ark:/87602/m4/M24580; MNCN 18133</t>
  </si>
  <si>
    <t>doi:10.17602/M2/M16763; AMNH A-23965</t>
  </si>
  <si>
    <t>AMNH A-177047, 177048; YPM HERA 6123, 6257</t>
  </si>
  <si>
    <t>AMNH A-176943</t>
  </si>
  <si>
    <t>AMNH A-176870, FCEN 1541, 1543</t>
  </si>
  <si>
    <t>MNCN 11844</t>
  </si>
  <si>
    <t>MUPA-LH7990</t>
  </si>
  <si>
    <t>PIFUB 101/U70 I-V</t>
  </si>
  <si>
    <t>MNHN 4723</t>
  </si>
  <si>
    <t>MB.Am.1469a, b (formerly PIFUB 33 A, B)</t>
  </si>
  <si>
    <t>MUPA-LH 21171a, b</t>
  </si>
  <si>
    <t>MUPA-LH 15999a, b</t>
  </si>
  <si>
    <t>MNCN 14963</t>
  </si>
  <si>
    <t>AMNH A-176871, MACN  45415</t>
  </si>
  <si>
    <t>Limb proportions</t>
  </si>
  <si>
    <t>Locomotor mode</t>
  </si>
  <si>
    <t>Specimens</t>
  </si>
  <si>
    <t>Taxa</t>
  </si>
  <si>
    <t>Standardized svl + limb ratios</t>
  </si>
  <si>
    <t>svl</t>
  </si>
  <si>
    <t>TF/Fe</t>
  </si>
  <si>
    <t>RU/Hu</t>
  </si>
  <si>
    <t>Flimb/Hlimb</t>
  </si>
  <si>
    <t>Discoglossus pictus</t>
  </si>
  <si>
    <t>Pelodytes punctatus</t>
  </si>
  <si>
    <t>Alytes obstetricans</t>
  </si>
  <si>
    <t>Pelobates cultripes</t>
  </si>
  <si>
    <t>Discoglossus jeanneae</t>
  </si>
  <si>
    <t>Major radiation</t>
  </si>
  <si>
    <t>doi:10.17602/M2/M24008; AMNH A-181999; MNCN 20942</t>
  </si>
  <si>
    <t>Costata</t>
  </si>
  <si>
    <t>Anomocoela</t>
  </si>
  <si>
    <t>stem Lalagobatrachia</t>
  </si>
  <si>
    <t>stem (or basal) Pipanura</t>
  </si>
  <si>
    <t>Hyla molleri (=H. arborea)</t>
  </si>
  <si>
    <t>Eodiscoglossus santonjae</t>
  </si>
  <si>
    <t>Wealdenbatrachus jucarensis</t>
  </si>
  <si>
    <t>Iberobatrachus angelae</t>
  </si>
  <si>
    <t>Neusibatrachus wilferti</t>
  </si>
  <si>
    <t>Gracilibatrachus avallei</t>
  </si>
  <si>
    <t>Discoglossus galganoi</t>
  </si>
  <si>
    <t>Ascaphus truei</t>
  </si>
  <si>
    <t>Ascaphus montanus</t>
  </si>
  <si>
    <t>Leiopelma archeyi</t>
  </si>
  <si>
    <t>Leiopelma hamiltoni</t>
  </si>
  <si>
    <t>Leiopelma hochstetteri</t>
  </si>
  <si>
    <t>Pelodytes caucasicus</t>
  </si>
  <si>
    <t>Pelodytes ibericus</t>
  </si>
  <si>
    <t>Barbourula busuangensis</t>
  </si>
  <si>
    <t>Hymenochirus boettgeri</t>
  </si>
  <si>
    <t>Pipa arrabali</t>
  </si>
  <si>
    <t>Pipa aspera</t>
  </si>
  <si>
    <t>Pipa carvalhoi</t>
  </si>
  <si>
    <t>Pipa parva</t>
  </si>
  <si>
    <t>Xenopus allofraseri</t>
  </si>
  <si>
    <t>Xenopus borealis</t>
  </si>
  <si>
    <t>Xenopus laevis</t>
  </si>
  <si>
    <t>Xenopus muelleri</t>
  </si>
  <si>
    <t>Silurana tropicalis</t>
  </si>
  <si>
    <t>Alytes cisternasii</t>
  </si>
  <si>
    <t>Bombina bombina</t>
  </si>
  <si>
    <t>Bombina orientalis</t>
  </si>
  <si>
    <t>Bombina pachypus</t>
  </si>
  <si>
    <t>Bombina maxima</t>
  </si>
  <si>
    <t>Megophrys carinense</t>
  </si>
  <si>
    <t>Megophrys nasuta</t>
  </si>
  <si>
    <t>Leptobrachella pelodytoides</t>
  </si>
  <si>
    <t>Pelobates fuscus</t>
  </si>
  <si>
    <t>Spea bombifrons</t>
  </si>
  <si>
    <t>PCA ID (Fig. 2A)</t>
  </si>
  <si>
    <t>South America</t>
  </si>
  <si>
    <t>Pantanal</t>
  </si>
  <si>
    <t>Africa</t>
  </si>
  <si>
    <t>Asia</t>
  </si>
  <si>
    <t>Albertine Rift</t>
  </si>
  <si>
    <t>Reference</t>
  </si>
  <si>
    <t>Schoppe and Cervancia, 2009</t>
  </si>
  <si>
    <t>Sinsch et al., 2012</t>
  </si>
  <si>
    <t>neobatrachian major radiations</t>
  </si>
  <si>
    <t xml:space="preserve"> 'archeobatrachian' major radiations</t>
  </si>
  <si>
    <t>Pagdanan Range</t>
  </si>
  <si>
    <t>Europe</t>
  </si>
  <si>
    <t>northeastern Iberia</t>
  </si>
  <si>
    <t>Lobo et al., 2016</t>
  </si>
  <si>
    <t>Barremian assemblage</t>
  </si>
  <si>
    <t>Iberia</t>
  </si>
  <si>
    <t>Continent/terrain</t>
  </si>
  <si>
    <t>this study</t>
  </si>
  <si>
    <t xml:space="preserve"> Afrixalus quadrivittatus</t>
  </si>
  <si>
    <t xml:space="preserve"> Hyperolius kivuensis</t>
  </si>
  <si>
    <t xml:space="preserve"> Hyperolius lateralis</t>
  </si>
  <si>
    <t xml:space="preserve"> Kassina senegalensis</t>
  </si>
  <si>
    <t xml:space="preserve"> Xenopus victorianus</t>
  </si>
  <si>
    <t xml:space="preserve"> Ptychadena anchietae</t>
  </si>
  <si>
    <t xml:space="preserve"> Ptychadena porosissima</t>
  </si>
  <si>
    <t>Rhinella bergi</t>
  </si>
  <si>
    <t>Dendropsophus nanus</t>
  </si>
  <si>
    <t>Lysapsus limellum</t>
  </si>
  <si>
    <t>Scinax acuminatus</t>
  </si>
  <si>
    <t>Scinax fuscomarginatus</t>
  </si>
  <si>
    <t>Scinax nasicus</t>
  </si>
  <si>
    <t>Trachycephalus typhonius</t>
  </si>
  <si>
    <t>Leptodactylus chaquensis</t>
  </si>
  <si>
    <t>Leptodactylus fuscus</t>
  </si>
  <si>
    <t>Leptodactylus labyrinthicus</t>
  </si>
  <si>
    <t>Leptodactylus podicipinus</t>
  </si>
  <si>
    <t>Physalaemus albonotatus</t>
  </si>
  <si>
    <t>Physalaemus biligonigerus</t>
  </si>
  <si>
    <t>Physalaemus centralis</t>
  </si>
  <si>
    <t>Elachistocleis matogrosso</t>
  </si>
  <si>
    <t>Species list</t>
  </si>
  <si>
    <t>Ingerophrynus philippinicus</t>
  </si>
  <si>
    <t>Boana raniceps</t>
  </si>
  <si>
    <t>Leptodactylus elenae</t>
  </si>
  <si>
    <t>Pseudopaludicola sp.</t>
  </si>
  <si>
    <t>Species</t>
  </si>
  <si>
    <t>Genera</t>
  </si>
  <si>
    <t>Families</t>
  </si>
  <si>
    <t>Major radiations</t>
  </si>
  <si>
    <t xml:space="preserve">     Leiopelmatidae+Ascaphidae</t>
  </si>
  <si>
    <t xml:space="preserve">     Stem Lalagobatrachia</t>
  </si>
  <si>
    <t xml:space="preserve">     Costata</t>
  </si>
  <si>
    <t xml:space="preserve">     Stem Pipanura</t>
  </si>
  <si>
    <t xml:space="preserve">     Xenoanura</t>
  </si>
  <si>
    <t xml:space="preserve">     Anomocoela</t>
  </si>
  <si>
    <t xml:space="preserve">     Australobatrachia</t>
  </si>
  <si>
    <t xml:space="preserve">     Nobleobatrachia</t>
  </si>
  <si>
    <t xml:space="preserve">     Afrobatrachia</t>
  </si>
  <si>
    <t xml:space="preserve">     Microhyloidea</t>
  </si>
  <si>
    <t xml:space="preserve">     Natatanura</t>
  </si>
  <si>
    <t>Chaperina fusca</t>
  </si>
  <si>
    <t>Megophrys ligayae</t>
  </si>
  <si>
    <t>Limnonectes acanthi</t>
  </si>
  <si>
    <t>Occidozyga laevis</t>
  </si>
  <si>
    <t>Polypedates leucomystax</t>
  </si>
  <si>
    <t>Polypedates macrotis</t>
  </si>
  <si>
    <t>Staurois natator</t>
  </si>
  <si>
    <t>HW</t>
  </si>
  <si>
    <t>Pulchrana moellendorffi</t>
  </si>
  <si>
    <t>Valério et al., 2016</t>
  </si>
  <si>
    <t>North America</t>
  </si>
  <si>
    <t>Ingaramo et al., 2012</t>
  </si>
  <si>
    <t>Dixon et al., 2011</t>
  </si>
  <si>
    <t>Osteopilus septentrionalis</t>
  </si>
  <si>
    <t>Gastrophryne carolinensis</t>
  </si>
  <si>
    <t>Dryophytes cinereus</t>
  </si>
  <si>
    <t>Pseudacris ocularis</t>
  </si>
  <si>
    <t>Pseudacris nigrita</t>
  </si>
  <si>
    <t>Acris gryllus</t>
  </si>
  <si>
    <t>Anaxyrus quercicus</t>
  </si>
  <si>
    <t>Lithobates grylio</t>
  </si>
  <si>
    <t>Lithobates sphenocephalus</t>
  </si>
  <si>
    <t>Anaxyrus terrestris</t>
  </si>
  <si>
    <t>Dryophytes femoralis</t>
  </si>
  <si>
    <t>Dryophytes squirellus</t>
  </si>
  <si>
    <t>Rhinella fernandezae</t>
  </si>
  <si>
    <t>Dendropsophus samborni</t>
  </si>
  <si>
    <t>Boana pulchella</t>
  </si>
  <si>
    <t>Phyllomedusa azurea</t>
  </si>
  <si>
    <t>Pseudis platensis</t>
  </si>
  <si>
    <t>Scinax berthae</t>
  </si>
  <si>
    <t>Scinax squalirostris</t>
  </si>
  <si>
    <t>Leptodactylus latinasus</t>
  </si>
  <si>
    <t>Leptodactylus latrans</t>
  </si>
  <si>
    <t>Odontophrynus americanus</t>
  </si>
  <si>
    <t>Pseudopaludicola falcipes</t>
  </si>
  <si>
    <t>Elachistocleis bicolor</t>
  </si>
  <si>
    <t>Chakwal (Pakistan)</t>
  </si>
  <si>
    <t>Rais et al., 2012</t>
  </si>
  <si>
    <t>Duttaphrynus stomaticus</t>
  </si>
  <si>
    <t>Microhyla ornata</t>
  </si>
  <si>
    <t>Euphlyctis cyanophlyctis</t>
  </si>
  <si>
    <t>Hoplobatrachus tigerinus</t>
  </si>
  <si>
    <t>Assam (India)</t>
  </si>
  <si>
    <t>Everglades PRSP (USA)</t>
  </si>
  <si>
    <t>Iberá, wetlands at Cnia. C. Pellegrini (Argentina)</t>
  </si>
  <si>
    <t>Duttaphrynus melanostictus</t>
  </si>
  <si>
    <t>Polypedates teraiensis</t>
  </si>
  <si>
    <t>Hoplobatracus tigerinus</t>
  </si>
  <si>
    <t>Kaloula pulchra</t>
  </si>
  <si>
    <t>Leptobrachium smithi</t>
  </si>
  <si>
    <t>Microhyla berdmorei</t>
  </si>
  <si>
    <t>Hylarana taipehensis</t>
  </si>
  <si>
    <t>Roy and Dey, 2015</t>
  </si>
  <si>
    <t>Minervarya nepalensis</t>
  </si>
  <si>
    <t>Minervarya pierrei</t>
  </si>
  <si>
    <t>Minervarya teraiensis</t>
  </si>
  <si>
    <t>Minervarya syhadrensis</t>
  </si>
  <si>
    <t>Hydrophylax leptoglossa</t>
  </si>
  <si>
    <t>Nobleobatrachia</t>
  </si>
  <si>
    <t>Natatanura</t>
  </si>
  <si>
    <t>Xenoanura (Pipimorpha)</t>
  </si>
  <si>
    <t>Replacement species</t>
  </si>
  <si>
    <t xml:space="preserve">Boana faber </t>
  </si>
  <si>
    <t>Scinax granulatus</t>
  </si>
  <si>
    <t>Scinax fuscovarius</t>
  </si>
  <si>
    <t>Argenteohyla siemersi</t>
  </si>
  <si>
    <t>Adenomera andreae</t>
  </si>
  <si>
    <t>Leptodactylus mystaceus</t>
  </si>
  <si>
    <t>Physalaemus cuvieri</t>
  </si>
  <si>
    <t>Physalaemus fernandezae</t>
  </si>
  <si>
    <t>Physalaemus nattereri</t>
  </si>
  <si>
    <t>Physalaemus santafecinus</t>
  </si>
  <si>
    <t>Chiasmocleis bassleri</t>
  </si>
  <si>
    <t>Iberá</t>
  </si>
  <si>
    <t>Phyllomedusa burmeisteri</t>
  </si>
  <si>
    <t>Everglades</t>
  </si>
  <si>
    <t>Dryophytes andersonii</t>
  </si>
  <si>
    <t>Pseudacris regilla</t>
  </si>
  <si>
    <t xml:space="preserve">Pseudacris brimleyi </t>
  </si>
  <si>
    <t>Lithobates clamitans</t>
  </si>
  <si>
    <t>Lithobates pipiens</t>
  </si>
  <si>
    <t>Sclerophrys regularis</t>
  </si>
  <si>
    <t>Kassinula wittei</t>
  </si>
  <si>
    <t>Acanthixalus spinosus</t>
  </si>
  <si>
    <t>Phrynobatrachus krefftii</t>
  </si>
  <si>
    <t>Ptychadena mascareniensis</t>
  </si>
  <si>
    <t>Hildebrandtia ornata</t>
  </si>
  <si>
    <t>Anhydrophryne rattrayi</t>
  </si>
  <si>
    <t>Leptobrachium hasseltii</t>
  </si>
  <si>
    <t>Magophrys nasuta</t>
  </si>
  <si>
    <t>Phrynoidis asper</t>
  </si>
  <si>
    <t>Limnonectes blythii</t>
  </si>
  <si>
    <t>Chiromantis rufescens</t>
  </si>
  <si>
    <t>Hylarana erythraea</t>
  </si>
  <si>
    <t>Sanguirana sanguinea</t>
  </si>
  <si>
    <t>Amnirana galamensis</t>
  </si>
  <si>
    <t>Amnirana albolabris</t>
  </si>
  <si>
    <t>Chakwal</t>
  </si>
  <si>
    <t>Hoplobatrachus occipitalis</t>
  </si>
  <si>
    <t>Assam</t>
  </si>
  <si>
    <t>Fejervarya limnocharis</t>
  </si>
  <si>
    <t>Discoglossus  jeanneae</t>
  </si>
  <si>
    <t>Barremian wetland</t>
  </si>
  <si>
    <t>NW Iberia</t>
  </si>
  <si>
    <t>CFA AN 271</t>
  </si>
  <si>
    <t>CFA AN 302</t>
  </si>
  <si>
    <t>FCEN  944</t>
  </si>
  <si>
    <t>FCEN b97 (2)</t>
  </si>
  <si>
    <t>FCEN  2020 (1)</t>
  </si>
  <si>
    <t>CFA An 291</t>
  </si>
  <si>
    <t>CFA AN 157</t>
  </si>
  <si>
    <t>KU H 116935</t>
  </si>
  <si>
    <t>UF H 43260</t>
  </si>
  <si>
    <t>FCEN  350 (4)</t>
  </si>
  <si>
    <t>CFA AN 184</t>
  </si>
  <si>
    <t>CFA AN 183</t>
  </si>
  <si>
    <t>FCEN  825</t>
  </si>
  <si>
    <t xml:space="preserve">FCEN 1752 </t>
  </si>
  <si>
    <t>MCZ A-12908</t>
  </si>
  <si>
    <t>CFA AN 296</t>
  </si>
  <si>
    <t>MLP A-1810</t>
  </si>
  <si>
    <t>CFA AN 54</t>
  </si>
  <si>
    <t xml:space="preserve">FCEN  1899 </t>
  </si>
  <si>
    <t xml:space="preserve">MCZ A-109663 </t>
  </si>
  <si>
    <t>CFA AN 226</t>
  </si>
  <si>
    <t>CFA-An-273</t>
  </si>
  <si>
    <t>CFA AN 125</t>
  </si>
  <si>
    <t xml:space="preserve">FCEN  727 </t>
  </si>
  <si>
    <t>CFA AN 186</t>
  </si>
  <si>
    <t>FCEN  283 (2)</t>
  </si>
  <si>
    <t xml:space="preserve">FCEN  1286 (1) </t>
  </si>
  <si>
    <t>UF H 124269</t>
  </si>
  <si>
    <t>UF H 3170</t>
  </si>
  <si>
    <t>UF H 63656</t>
  </si>
  <si>
    <t>UF H 123473</t>
  </si>
  <si>
    <t>UF H 66557</t>
  </si>
  <si>
    <t>UF H 30274</t>
  </si>
  <si>
    <t xml:space="preserve">AMNH A-176972 </t>
  </si>
  <si>
    <t>AMNH A-176995</t>
  </si>
  <si>
    <t>UF H 107362</t>
  </si>
  <si>
    <t>UF H 11065</t>
  </si>
  <si>
    <t>UF H 76511</t>
  </si>
  <si>
    <t>CFA AN 300</t>
  </si>
  <si>
    <t>CFA AN 305</t>
  </si>
  <si>
    <t xml:space="preserve">MACN 45416 </t>
  </si>
  <si>
    <t>CAS H 196702</t>
  </si>
  <si>
    <t>CAS H 153800</t>
  </si>
  <si>
    <t xml:space="preserve">MNCN   829 </t>
  </si>
  <si>
    <t>CAS H 253554</t>
  </si>
  <si>
    <t>CAS H 256829</t>
  </si>
  <si>
    <t xml:space="preserve">MCZ-A 136788 </t>
  </si>
  <si>
    <t>CFA AN 55</t>
  </si>
  <si>
    <t>CAS H 168486</t>
  </si>
  <si>
    <t>MCN  820</t>
  </si>
  <si>
    <t>CAS H 154657</t>
  </si>
  <si>
    <t>CAS H 156428</t>
  </si>
  <si>
    <t>UF H 70546</t>
  </si>
  <si>
    <t>UF H 10832</t>
  </si>
  <si>
    <t>YPM HERA 6123</t>
  </si>
  <si>
    <t>FCEN 1054</t>
  </si>
  <si>
    <t>MCZ A-132422</t>
  </si>
  <si>
    <t>CAS H 240435</t>
  </si>
  <si>
    <t>KU H 320174</t>
  </si>
  <si>
    <t>CAS H 253330</t>
  </si>
  <si>
    <t>KU H 327008</t>
  </si>
  <si>
    <t xml:space="preserve">AMNH A-177109 </t>
  </si>
  <si>
    <t>CAS H 214840</t>
  </si>
  <si>
    <t>CAS H 258101</t>
  </si>
  <si>
    <t>AMNH A-58706</t>
  </si>
  <si>
    <t>AMNH A-60710</t>
  </si>
  <si>
    <t>CAS H 258174</t>
  </si>
  <si>
    <t xml:space="preserve">AMNH A-58077 </t>
  </si>
  <si>
    <t xml:space="preserve">AMNH A-177032 </t>
  </si>
  <si>
    <t>CAS SUA  23509</t>
  </si>
  <si>
    <t>KU H 306056</t>
  </si>
  <si>
    <t>Microhylidae</t>
  </si>
  <si>
    <t>Afrobatrachia</t>
  </si>
  <si>
    <t>limb proportions</t>
  </si>
  <si>
    <t>Tree depth (Ma)</t>
  </si>
  <si>
    <t>Scaled PDI</t>
  </si>
  <si>
    <t>Phylogenetic diversity index (PDI)</t>
  </si>
  <si>
    <t xml:space="preserve">     Basal neobatrachians (Heleophrynidae, Sooglossoidea)</t>
  </si>
  <si>
    <t>Family</t>
  </si>
  <si>
    <t>Alytidae</t>
  </si>
  <si>
    <t>Pelodytidae</t>
  </si>
  <si>
    <t>Hylidae</t>
  </si>
  <si>
    <t>Pelobatidae</t>
  </si>
  <si>
    <t>Bufonidae</t>
  </si>
  <si>
    <t>Ranidae</t>
  </si>
  <si>
    <t>Leptodactylidae</t>
  </si>
  <si>
    <t>Odontophrynidae</t>
  </si>
  <si>
    <t>Pipidae</t>
  </si>
  <si>
    <t>Hyperoliidae</t>
  </si>
  <si>
    <t>Phrynobatrachidae</t>
  </si>
  <si>
    <t>Ptychadenidae</t>
  </si>
  <si>
    <t>Pyxicephalidae</t>
  </si>
  <si>
    <t>Bombinatoridae</t>
  </si>
  <si>
    <t>Megophryidae</t>
  </si>
  <si>
    <t>Dicroglossidae</t>
  </si>
  <si>
    <t>Rhacophoridae</t>
  </si>
  <si>
    <r>
      <t xml:space="preserve">Wealdenbatrachus </t>
    </r>
    <r>
      <rPr>
        <sz val="11"/>
        <color theme="1"/>
        <rFont val="Calibri"/>
        <family val="2"/>
      </rPr>
      <t>sp. MUPA-LH7990</t>
    </r>
  </si>
  <si>
    <r>
      <t xml:space="preserve">Dendropsophus </t>
    </r>
    <r>
      <rPr>
        <sz val="11"/>
        <color theme="1"/>
        <rFont val="Calibri"/>
        <family val="2"/>
      </rPr>
      <t xml:space="preserve">cf. </t>
    </r>
    <r>
      <rPr>
        <i/>
        <sz val="11"/>
        <color indexed="8"/>
        <rFont val="Calibri"/>
        <family val="2"/>
      </rPr>
      <t>elianeae</t>
    </r>
  </si>
  <si>
    <r>
      <t xml:space="preserve">Adenomera </t>
    </r>
    <r>
      <rPr>
        <sz val="11"/>
        <color theme="1"/>
        <rFont val="Calibri"/>
        <family val="2"/>
      </rPr>
      <t xml:space="preserve">cf. </t>
    </r>
    <r>
      <rPr>
        <i/>
        <sz val="11"/>
        <color indexed="8"/>
        <rFont val="Calibri"/>
        <family val="2"/>
      </rPr>
      <t>diptyx</t>
    </r>
  </si>
  <si>
    <r>
      <t xml:space="preserve">Chiasmocleis </t>
    </r>
    <r>
      <rPr>
        <sz val="11"/>
        <color theme="1"/>
        <rFont val="Calibri"/>
        <family val="2"/>
      </rPr>
      <t xml:space="preserve">cf. </t>
    </r>
    <r>
      <rPr>
        <i/>
        <sz val="11"/>
        <color indexed="8"/>
        <rFont val="Calibri"/>
        <family val="2"/>
      </rPr>
      <t>albopunctata</t>
    </r>
  </si>
  <si>
    <r>
      <t xml:space="preserve">Pseudis </t>
    </r>
    <r>
      <rPr>
        <sz val="11"/>
        <color theme="1"/>
        <rFont val="Calibri"/>
        <family val="2"/>
      </rPr>
      <t>sp.</t>
    </r>
  </si>
  <si>
    <r>
      <t xml:space="preserve">Leptobrachium </t>
    </r>
    <r>
      <rPr>
        <sz val="11"/>
        <color theme="1"/>
        <rFont val="Calibri"/>
        <family val="2"/>
      </rPr>
      <t xml:space="preserve">cf. </t>
    </r>
    <r>
      <rPr>
        <i/>
        <sz val="11"/>
        <color indexed="8"/>
        <rFont val="Calibri"/>
        <family val="2"/>
      </rPr>
      <t>hasseltii</t>
    </r>
  </si>
  <si>
    <r>
      <t xml:space="preserve"> Amietia </t>
    </r>
    <r>
      <rPr>
        <sz val="11"/>
        <color theme="1"/>
        <rFont val="Calibri"/>
        <family val="2"/>
      </rPr>
      <t>sp. 1 (angolensis-group)</t>
    </r>
  </si>
  <si>
    <r>
      <t xml:space="preserve"> Ptychadena </t>
    </r>
    <r>
      <rPr>
        <sz val="11"/>
        <color theme="1"/>
        <rFont val="Calibri"/>
        <family val="2"/>
      </rPr>
      <t xml:space="preserve">cf. </t>
    </r>
    <r>
      <rPr>
        <i/>
        <sz val="11"/>
        <color indexed="8"/>
        <rFont val="Calibri"/>
        <family val="2"/>
      </rPr>
      <t>mascareniensis</t>
    </r>
  </si>
  <si>
    <r>
      <t xml:space="preserve"> Phrynobatrachus </t>
    </r>
    <r>
      <rPr>
        <sz val="11"/>
        <color theme="1"/>
        <rFont val="Calibri"/>
        <family val="2"/>
      </rPr>
      <t>sp. 2 (natalensis-group)</t>
    </r>
  </si>
  <si>
    <r>
      <t xml:space="preserve"> Phrynobatrachus </t>
    </r>
    <r>
      <rPr>
        <sz val="11"/>
        <color theme="1"/>
        <rFont val="Calibri"/>
        <family val="2"/>
      </rPr>
      <t>sp. 1 (mababiensis-group)</t>
    </r>
  </si>
  <si>
    <r>
      <t xml:space="preserve"> Hyperolius </t>
    </r>
    <r>
      <rPr>
        <sz val="11"/>
        <color theme="1"/>
        <rFont val="Calibri"/>
        <family val="2"/>
      </rPr>
      <t>sp. 3 (viridiflavus-group)</t>
    </r>
  </si>
  <si>
    <r>
      <t xml:space="preserve"> Hyperolius </t>
    </r>
    <r>
      <rPr>
        <sz val="11"/>
        <color theme="1"/>
        <rFont val="Calibri"/>
        <family val="2"/>
      </rPr>
      <t>sp. 2 (cinnamomeoventris-group)</t>
    </r>
  </si>
  <si>
    <r>
      <t xml:space="preserve"> Hyperolius </t>
    </r>
    <r>
      <rPr>
        <sz val="11"/>
        <color theme="1"/>
        <rFont val="Calibri"/>
        <family val="2"/>
      </rPr>
      <t>sp. 1 (nasutus-group)</t>
    </r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</si>
</sst>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"/>
    <numFmt numFmtId="177" formatCode="0.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C9C52D"/>
        <bgColor indexed="64"/>
      </patternFill>
    </fill>
    <fill>
      <patternFill patternType="solid">
        <fgColor rgb="FF8F4B25"/>
        <bgColor indexed="64"/>
      </patternFill>
    </fill>
    <fill>
      <patternFill patternType="solid">
        <fgColor rgb="FF61567A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47A22E"/>
        <bgColor indexed="64"/>
      </patternFill>
    </fill>
    <fill>
      <patternFill patternType="solid">
        <fgColor rgb="FFCDA6F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1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82" fontId="0" fillId="0" borderId="0" xfId="0" applyNumberFormat="1" applyAlignment="1">
      <alignment/>
    </xf>
    <xf numFmtId="176" fontId="0" fillId="0" borderId="0" xfId="0" applyNumberFormat="1" applyAlignment="1">
      <alignment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9" fontId="0" fillId="0" borderId="0" xfId="54" applyFont="1" applyAlignment="1">
      <alignment/>
    </xf>
    <xf numFmtId="9" fontId="0" fillId="0" borderId="0" xfId="54" applyFont="1" applyFill="1" applyAlignment="1">
      <alignment/>
    </xf>
    <xf numFmtId="0" fontId="0" fillId="0" borderId="0" xfId="0" applyAlignment="1">
      <alignment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176" fontId="0" fillId="33" borderId="0" xfId="0" applyNumberFormat="1" applyFill="1" applyAlignment="1">
      <alignment/>
    </xf>
    <xf numFmtId="0" fontId="21" fillId="33" borderId="0" xfId="0" applyFont="1" applyFill="1" applyAlignment="1">
      <alignment/>
    </xf>
    <xf numFmtId="176" fontId="21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176" fontId="21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176" fontId="21" fillId="33" borderId="0" xfId="0" applyNumberFormat="1" applyFont="1" applyFill="1" applyAlignment="1">
      <alignment/>
    </xf>
    <xf numFmtId="176" fontId="0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49" fontId="0" fillId="33" borderId="0" xfId="0" applyNumberFormat="1" applyFill="1" applyAlignment="1">
      <alignment vertical="center"/>
    </xf>
    <xf numFmtId="0" fontId="0" fillId="42" borderId="0" xfId="0" applyFill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0" fontId="40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49" fontId="0" fillId="0" borderId="0" xfId="0" applyNumberFormat="1" applyFill="1" applyAlignment="1">
      <alignment vertical="center"/>
    </xf>
    <xf numFmtId="0" fontId="0" fillId="33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0" xfId="0" applyFill="1" applyAlignment="1">
      <alignment horizontal="center" vertical="center" wrapText="1"/>
    </xf>
    <xf numFmtId="176" fontId="0" fillId="0" borderId="0" xfId="0" applyNumberFormat="1" applyAlignment="1">
      <alignment horizontal="center"/>
    </xf>
    <xf numFmtId="49" fontId="0" fillId="0" borderId="0" xfId="0" applyNumberFormat="1" applyAlignment="1" quotePrefix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B7" sqref="B7"/>
    </sheetView>
  </sheetViews>
  <sheetFormatPr defaultColWidth="11.421875" defaultRowHeight="15"/>
  <cols>
    <col min="1" max="1" width="13.8515625" style="2" customWidth="1"/>
    <col min="2" max="2" width="32.57421875" style="0" customWidth="1"/>
    <col min="8" max="8" width="15.57421875" style="0" customWidth="1"/>
    <col min="9" max="9" width="59.8515625" style="4" customWidth="1"/>
    <col min="10" max="10" width="11.421875" style="2" customWidth="1"/>
  </cols>
  <sheetData>
    <row r="1" spans="3:9" s="2" customFormat="1" ht="14.25">
      <c r="C1" s="42" t="s">
        <v>57</v>
      </c>
      <c r="D1" s="42"/>
      <c r="E1" s="42"/>
      <c r="F1" s="42"/>
      <c r="G1" s="42"/>
      <c r="I1" s="4"/>
    </row>
    <row r="2" spans="1:9" s="16" customFormat="1" ht="14.25">
      <c r="A2" s="16" t="s">
        <v>112</v>
      </c>
      <c r="B2" s="16" t="s">
        <v>60</v>
      </c>
      <c r="C2" s="16" t="s">
        <v>0</v>
      </c>
      <c r="D2" s="16" t="s">
        <v>1</v>
      </c>
      <c r="E2" s="16" t="s">
        <v>2</v>
      </c>
      <c r="F2" s="16" t="s">
        <v>3</v>
      </c>
      <c r="G2" s="16" t="s">
        <v>4</v>
      </c>
      <c r="H2" s="16" t="s">
        <v>58</v>
      </c>
      <c r="I2" s="17" t="s">
        <v>59</v>
      </c>
    </row>
    <row r="3" spans="1:9" ht="14.25">
      <c r="A3" s="2">
        <v>1</v>
      </c>
      <c r="B3" s="36" t="s">
        <v>83</v>
      </c>
      <c r="C3" s="7">
        <v>0.16424156</v>
      </c>
      <c r="D3" s="7">
        <v>0.082874429</v>
      </c>
      <c r="E3" s="7">
        <v>0.265586814</v>
      </c>
      <c r="F3" s="7">
        <v>0.314347598</v>
      </c>
      <c r="G3" s="7">
        <v>0.172949599</v>
      </c>
      <c r="H3" t="s">
        <v>5</v>
      </c>
      <c r="I3" s="4" t="s">
        <v>10</v>
      </c>
    </row>
    <row r="4" spans="1:9" ht="14.25">
      <c r="A4" s="2">
        <v>2</v>
      </c>
      <c r="B4" s="36" t="s">
        <v>70</v>
      </c>
      <c r="C4" s="7">
        <v>0.155172414</v>
      </c>
      <c r="D4" s="7">
        <v>0.086206897</v>
      </c>
      <c r="E4" s="7">
        <v>0.275862069</v>
      </c>
      <c r="F4" s="7">
        <v>0.310344828</v>
      </c>
      <c r="G4" s="7">
        <v>0.172413793</v>
      </c>
      <c r="H4" t="s">
        <v>5</v>
      </c>
      <c r="I4" s="4" t="s">
        <v>48</v>
      </c>
    </row>
    <row r="5" spans="1:9" ht="14.25">
      <c r="A5" s="2">
        <v>3</v>
      </c>
      <c r="B5" s="36" t="s">
        <v>66</v>
      </c>
      <c r="C5" s="7">
        <v>0.14650909</v>
      </c>
      <c r="D5" s="7">
        <v>0.087116382</v>
      </c>
      <c r="E5" s="7">
        <v>0.27296034</v>
      </c>
      <c r="F5" s="7">
        <v>0.315842757</v>
      </c>
      <c r="G5" s="7">
        <v>0.177571431</v>
      </c>
      <c r="H5" t="s">
        <v>5</v>
      </c>
      <c r="I5" s="4" t="s">
        <v>11</v>
      </c>
    </row>
    <row r="6" spans="1:9" ht="14.25">
      <c r="A6" s="2">
        <v>4</v>
      </c>
      <c r="B6" s="36" t="s">
        <v>84</v>
      </c>
      <c r="C6" s="7">
        <v>0.174847229</v>
      </c>
      <c r="D6" s="7">
        <v>0.11181223</v>
      </c>
      <c r="E6" s="7">
        <v>0.247186869</v>
      </c>
      <c r="F6" s="7">
        <v>0.296950326</v>
      </c>
      <c r="G6" s="7">
        <v>0.169203346</v>
      </c>
      <c r="H6" t="s">
        <v>5</v>
      </c>
      <c r="I6" s="4" t="s">
        <v>15</v>
      </c>
    </row>
    <row r="7" spans="1:9" ht="14.25">
      <c r="A7" s="2">
        <v>5</v>
      </c>
      <c r="B7" s="36" t="s">
        <v>85</v>
      </c>
      <c r="C7" s="7">
        <v>0.183376727</v>
      </c>
      <c r="D7" s="7">
        <v>0.112200815</v>
      </c>
      <c r="E7" s="7">
        <v>0.254224644</v>
      </c>
      <c r="F7" s="7">
        <v>0.289455776</v>
      </c>
      <c r="G7" s="7">
        <v>0.160742039</v>
      </c>
      <c r="H7" t="s">
        <v>5</v>
      </c>
      <c r="I7" s="4" t="s">
        <v>12</v>
      </c>
    </row>
    <row r="8" spans="1:9" ht="14.25">
      <c r="A8" s="2">
        <v>6</v>
      </c>
      <c r="B8" s="36" t="s">
        <v>86</v>
      </c>
      <c r="C8" s="7">
        <v>0.174099529</v>
      </c>
      <c r="D8" s="7">
        <v>0.109021828</v>
      </c>
      <c r="E8" s="7">
        <v>0.253162926</v>
      </c>
      <c r="F8" s="7">
        <v>0.280751677</v>
      </c>
      <c r="G8" s="7">
        <v>0.182964039</v>
      </c>
      <c r="H8" t="s">
        <v>5</v>
      </c>
      <c r="I8" s="4" t="s">
        <v>16</v>
      </c>
    </row>
    <row r="9" spans="1:11" ht="14.25">
      <c r="A9" s="2">
        <v>7</v>
      </c>
      <c r="B9" s="36" t="s">
        <v>87</v>
      </c>
      <c r="C9" s="7">
        <v>0.166312417</v>
      </c>
      <c r="D9" s="7">
        <v>0.106899766</v>
      </c>
      <c r="E9" s="7">
        <v>0.265737971</v>
      </c>
      <c r="F9" s="7">
        <v>0.280329941</v>
      </c>
      <c r="G9" s="7">
        <v>0.180719905</v>
      </c>
      <c r="H9" t="s">
        <v>5</v>
      </c>
      <c r="I9" s="4" t="s">
        <v>18</v>
      </c>
      <c r="K9" t="s">
        <v>17</v>
      </c>
    </row>
    <row r="10" spans="1:9" ht="14.25">
      <c r="A10" s="2">
        <v>8</v>
      </c>
      <c r="B10" s="36" t="s">
        <v>88</v>
      </c>
      <c r="C10" s="7">
        <v>0.165989261</v>
      </c>
      <c r="D10" s="7">
        <v>0.106309432</v>
      </c>
      <c r="E10" s="7">
        <v>0.269163981</v>
      </c>
      <c r="F10" s="7">
        <v>0.286842894</v>
      </c>
      <c r="G10" s="7">
        <v>0.171694431</v>
      </c>
      <c r="H10" t="s">
        <v>5</v>
      </c>
      <c r="I10" s="4" t="s">
        <v>19</v>
      </c>
    </row>
    <row r="11" spans="1:9" ht="14.25">
      <c r="A11" s="2">
        <v>9</v>
      </c>
      <c r="B11" s="36" t="s">
        <v>89</v>
      </c>
      <c r="C11" s="7">
        <v>0.16416547</v>
      </c>
      <c r="D11" s="7">
        <v>0.113075819</v>
      </c>
      <c r="E11" s="7">
        <v>0.263669581</v>
      </c>
      <c r="F11" s="7">
        <v>0.292183218</v>
      </c>
      <c r="G11" s="7">
        <v>0.166905912</v>
      </c>
      <c r="H11" t="s">
        <v>5</v>
      </c>
      <c r="I11" s="4" t="s">
        <v>43</v>
      </c>
    </row>
    <row r="12" spans="1:9" ht="14.25">
      <c r="A12" s="2">
        <v>10</v>
      </c>
      <c r="B12" s="36" t="s">
        <v>67</v>
      </c>
      <c r="C12" s="7">
        <v>0.165271559</v>
      </c>
      <c r="D12" s="7">
        <v>0.108234378</v>
      </c>
      <c r="E12" s="7">
        <v>0.265135293</v>
      </c>
      <c r="F12" s="7">
        <v>0.296281877</v>
      </c>
      <c r="G12" s="7">
        <v>0.165076893</v>
      </c>
      <c r="H12" t="s">
        <v>5</v>
      </c>
      <c r="I12" s="4" t="s">
        <v>20</v>
      </c>
    </row>
    <row r="13" spans="1:9" ht="14.25">
      <c r="A13" s="2">
        <v>11</v>
      </c>
      <c r="B13" s="36" t="s">
        <v>90</v>
      </c>
      <c r="C13" s="7">
        <v>0.176195143</v>
      </c>
      <c r="D13" s="7">
        <v>0.108815581</v>
      </c>
      <c r="E13" s="7">
        <v>0.265216457</v>
      </c>
      <c r="F13" s="7">
        <v>0.283726516</v>
      </c>
      <c r="G13" s="7">
        <v>0.166046303</v>
      </c>
      <c r="H13" t="s">
        <v>5</v>
      </c>
      <c r="I13" s="4" t="s">
        <v>21</v>
      </c>
    </row>
    <row r="14" spans="1:9" ht="14.25">
      <c r="A14" s="2">
        <v>12</v>
      </c>
      <c r="B14" s="36" t="s">
        <v>91</v>
      </c>
      <c r="C14" s="7">
        <v>0.167476371</v>
      </c>
      <c r="D14" s="7">
        <v>0.107146012</v>
      </c>
      <c r="E14" s="7">
        <v>0.289285399</v>
      </c>
      <c r="F14" s="7">
        <v>0.274180726</v>
      </c>
      <c r="G14" s="7">
        <v>0.161911492</v>
      </c>
      <c r="H14" t="s">
        <v>6</v>
      </c>
      <c r="I14" s="4" t="s">
        <v>13</v>
      </c>
    </row>
    <row r="15" spans="1:9" ht="14.25">
      <c r="A15" s="2">
        <v>13</v>
      </c>
      <c r="B15" s="36" t="s">
        <v>92</v>
      </c>
      <c r="C15" s="7">
        <v>0.154227808</v>
      </c>
      <c r="D15" s="7">
        <v>0.095232034</v>
      </c>
      <c r="E15" s="7">
        <v>0.28767826</v>
      </c>
      <c r="F15" s="7">
        <v>0.285747278</v>
      </c>
      <c r="G15" s="7">
        <v>0.177114619</v>
      </c>
      <c r="H15" t="s">
        <v>6</v>
      </c>
      <c r="I15" s="4" t="s">
        <v>22</v>
      </c>
    </row>
    <row r="16" spans="1:9" ht="14.25">
      <c r="A16" s="2">
        <v>14</v>
      </c>
      <c r="B16" s="36" t="s">
        <v>93</v>
      </c>
      <c r="C16" s="7">
        <v>0.154382285</v>
      </c>
      <c r="D16" s="7">
        <v>0.10517027</v>
      </c>
      <c r="E16" s="7">
        <v>0.290542044</v>
      </c>
      <c r="F16" s="7">
        <v>0.292650346</v>
      </c>
      <c r="G16" s="7">
        <v>0.157255055</v>
      </c>
      <c r="H16" t="s">
        <v>6</v>
      </c>
      <c r="I16" s="4" t="s">
        <v>23</v>
      </c>
    </row>
    <row r="17" spans="1:9" ht="14.25">
      <c r="A17" s="2">
        <v>15</v>
      </c>
      <c r="B17" s="36" t="s">
        <v>94</v>
      </c>
      <c r="C17" s="7">
        <v>0.146844399</v>
      </c>
      <c r="D17" s="7">
        <v>0.1055928</v>
      </c>
      <c r="E17" s="7">
        <v>0.288077843</v>
      </c>
      <c r="F17" s="7">
        <v>0.296962864</v>
      </c>
      <c r="G17" s="7">
        <v>0.162522094</v>
      </c>
      <c r="H17" t="s">
        <v>6</v>
      </c>
      <c r="I17" s="4" t="s">
        <v>24</v>
      </c>
    </row>
    <row r="18" spans="1:9" ht="14.25">
      <c r="A18" s="2">
        <v>16</v>
      </c>
      <c r="B18" s="36" t="s">
        <v>95</v>
      </c>
      <c r="C18" s="7">
        <v>0.155238553</v>
      </c>
      <c r="D18" s="7">
        <v>0.105033391</v>
      </c>
      <c r="E18" s="7">
        <v>0.289965559</v>
      </c>
      <c r="F18" s="7">
        <v>0.292083934</v>
      </c>
      <c r="G18" s="7">
        <v>0.157678562</v>
      </c>
      <c r="H18" t="s">
        <v>6</v>
      </c>
      <c r="I18" s="4" t="s">
        <v>25</v>
      </c>
    </row>
    <row r="19" spans="1:9" ht="14.25">
      <c r="A19" s="2">
        <v>17</v>
      </c>
      <c r="B19" s="36" t="s">
        <v>96</v>
      </c>
      <c r="C19" s="7">
        <v>0.167575312</v>
      </c>
      <c r="D19" s="7">
        <v>0.10987048</v>
      </c>
      <c r="E19" s="7">
        <v>0.292027486</v>
      </c>
      <c r="F19" s="7">
        <v>0.277685455</v>
      </c>
      <c r="G19" s="7">
        <v>0.152841267</v>
      </c>
      <c r="H19" t="s">
        <v>6</v>
      </c>
      <c r="I19" s="4" t="s">
        <v>26</v>
      </c>
    </row>
    <row r="20" spans="1:9" ht="14.25">
      <c r="A20" s="2">
        <v>18</v>
      </c>
      <c r="B20" s="36" t="s">
        <v>97</v>
      </c>
      <c r="C20" s="7">
        <v>0.144405974</v>
      </c>
      <c r="D20" s="7">
        <v>0.106602282</v>
      </c>
      <c r="E20" s="7">
        <v>0.272844463</v>
      </c>
      <c r="F20" s="7">
        <v>0.308693068</v>
      </c>
      <c r="G20" s="7">
        <v>0.167454213</v>
      </c>
      <c r="H20" t="s">
        <v>6</v>
      </c>
      <c r="I20" s="4" t="s">
        <v>27</v>
      </c>
    </row>
    <row r="21" spans="1:11" ht="14.25">
      <c r="A21" s="2">
        <v>19</v>
      </c>
      <c r="B21" s="36" t="s">
        <v>98</v>
      </c>
      <c r="C21" s="7">
        <v>0.157894301</v>
      </c>
      <c r="D21" s="7">
        <v>0.107174952</v>
      </c>
      <c r="E21" s="7">
        <v>0.281596415</v>
      </c>
      <c r="F21" s="7">
        <v>0.293452196</v>
      </c>
      <c r="G21" s="7">
        <v>0.159882136</v>
      </c>
      <c r="H21" t="s">
        <v>6</v>
      </c>
      <c r="I21" s="4" t="s">
        <v>28</v>
      </c>
      <c r="K21" s="1"/>
    </row>
    <row r="22" spans="1:9" ht="14.25">
      <c r="A22" s="2">
        <v>20</v>
      </c>
      <c r="B22" s="36" t="s">
        <v>99</v>
      </c>
      <c r="C22" s="7">
        <v>0.156155543</v>
      </c>
      <c r="D22" s="7">
        <v>0.105431544</v>
      </c>
      <c r="E22" s="7">
        <v>0.286078903</v>
      </c>
      <c r="F22" s="7">
        <v>0.29514748</v>
      </c>
      <c r="G22" s="7">
        <v>0.15718653</v>
      </c>
      <c r="H22" t="s">
        <v>6</v>
      </c>
      <c r="I22" s="4" t="s">
        <v>29</v>
      </c>
    </row>
    <row r="23" spans="1:9" ht="14.25">
      <c r="A23" s="2">
        <v>21</v>
      </c>
      <c r="B23" s="36" t="s">
        <v>100</v>
      </c>
      <c r="C23" s="7">
        <v>0.152951677</v>
      </c>
      <c r="D23" s="7">
        <v>0.10527738</v>
      </c>
      <c r="E23" s="7">
        <v>0.287721114</v>
      </c>
      <c r="F23" s="7">
        <v>0.302581795</v>
      </c>
      <c r="G23" s="7">
        <v>0.151468034</v>
      </c>
      <c r="H23" t="s">
        <v>6</v>
      </c>
      <c r="I23" s="4" t="s">
        <v>33</v>
      </c>
    </row>
    <row r="24" spans="1:9" ht="14.25">
      <c r="A24" s="2">
        <v>22</v>
      </c>
      <c r="B24" s="36" t="s">
        <v>101</v>
      </c>
      <c r="C24" s="7">
        <v>0.141836934</v>
      </c>
      <c r="D24" s="7">
        <v>0.107614343</v>
      </c>
      <c r="E24" s="7">
        <v>0.271266592</v>
      </c>
      <c r="F24" s="7">
        <v>0.309406724</v>
      </c>
      <c r="G24" s="7">
        <v>0.169875407</v>
      </c>
      <c r="H24" t="s">
        <v>6</v>
      </c>
      <c r="I24" s="4" t="s">
        <v>34</v>
      </c>
    </row>
    <row r="25" spans="1:9" ht="14.25">
      <c r="A25" s="2">
        <v>23</v>
      </c>
      <c r="B25" s="36" t="s">
        <v>102</v>
      </c>
      <c r="C25" s="7">
        <v>0.203258022</v>
      </c>
      <c r="D25" s="7">
        <v>0.110266425</v>
      </c>
      <c r="E25" s="7">
        <v>0.274022253</v>
      </c>
      <c r="F25" s="7">
        <v>0.253385559</v>
      </c>
      <c r="G25" s="7">
        <v>0.159067741</v>
      </c>
      <c r="H25" t="s">
        <v>7</v>
      </c>
      <c r="I25" s="3" t="s">
        <v>35</v>
      </c>
    </row>
    <row r="26" spans="1:9" ht="14.25">
      <c r="A26" s="2">
        <v>24</v>
      </c>
      <c r="B26" s="36" t="s">
        <v>68</v>
      </c>
      <c r="C26" s="7">
        <v>0.185122208</v>
      </c>
      <c r="D26" s="7">
        <v>0.108557897</v>
      </c>
      <c r="E26" s="7">
        <v>0.27115682</v>
      </c>
      <c r="F26" s="7">
        <v>0.265749679</v>
      </c>
      <c r="G26" s="7">
        <v>0.169413396</v>
      </c>
      <c r="H26" t="s">
        <v>7</v>
      </c>
      <c r="I26" s="4" t="s">
        <v>72</v>
      </c>
    </row>
    <row r="27" spans="1:9" ht="14.25">
      <c r="A27" s="2">
        <v>25</v>
      </c>
      <c r="B27" s="36" t="s">
        <v>103</v>
      </c>
      <c r="C27" s="7">
        <v>0.168976724</v>
      </c>
      <c r="D27" s="7">
        <v>0.107856011</v>
      </c>
      <c r="E27" s="7">
        <v>0.281349711</v>
      </c>
      <c r="F27" s="7">
        <v>0.27038236</v>
      </c>
      <c r="G27" s="7">
        <v>0.171435194</v>
      </c>
      <c r="H27" t="s">
        <v>7</v>
      </c>
      <c r="I27" s="4" t="s">
        <v>36</v>
      </c>
    </row>
    <row r="28" spans="1:9" ht="14.25">
      <c r="A28" s="2">
        <v>26</v>
      </c>
      <c r="B28" s="36" t="s">
        <v>104</v>
      </c>
      <c r="C28" s="7">
        <v>0.190452511</v>
      </c>
      <c r="D28" s="7">
        <v>0.102604669</v>
      </c>
      <c r="E28" s="7">
        <v>0.26626494</v>
      </c>
      <c r="F28" s="7">
        <v>0.273651118</v>
      </c>
      <c r="G28" s="7">
        <v>0.167026761</v>
      </c>
      <c r="H28" t="s">
        <v>7</v>
      </c>
      <c r="I28" s="4" t="s">
        <v>37</v>
      </c>
    </row>
    <row r="29" spans="1:9" ht="14.25">
      <c r="A29" s="2">
        <v>27</v>
      </c>
      <c r="B29" s="36" t="s">
        <v>105</v>
      </c>
      <c r="C29" s="7">
        <v>0.199843609</v>
      </c>
      <c r="D29" s="7">
        <v>0.121091718</v>
      </c>
      <c r="E29" s="7">
        <v>0.269191323</v>
      </c>
      <c r="F29" s="7">
        <v>0.257067479</v>
      </c>
      <c r="G29" s="7">
        <v>0.152805872</v>
      </c>
      <c r="H29" t="s">
        <v>7</v>
      </c>
      <c r="I29" s="3" t="s">
        <v>38</v>
      </c>
    </row>
    <row r="30" spans="1:9" ht="14.25">
      <c r="A30" s="2">
        <v>28</v>
      </c>
      <c r="B30" s="36" t="s">
        <v>106</v>
      </c>
      <c r="C30" s="7">
        <v>0.17377313</v>
      </c>
      <c r="D30" s="7">
        <v>0.111665326</v>
      </c>
      <c r="E30" s="7">
        <v>0.271440064</v>
      </c>
      <c r="F30" s="7">
        <v>0.274658085</v>
      </c>
      <c r="G30" s="7">
        <v>0.168463395</v>
      </c>
      <c r="H30" t="s">
        <v>7</v>
      </c>
      <c r="I30" s="4" t="s">
        <v>14</v>
      </c>
    </row>
    <row r="31" spans="1:9" ht="14.25">
      <c r="A31" s="2">
        <v>29</v>
      </c>
      <c r="B31" s="36" t="s">
        <v>107</v>
      </c>
      <c r="C31" s="7">
        <v>0.195829344</v>
      </c>
      <c r="D31" s="7">
        <v>0.144383109</v>
      </c>
      <c r="E31" s="7">
        <v>0.264207694</v>
      </c>
      <c r="F31" s="7">
        <v>0.264263653</v>
      </c>
      <c r="G31" s="7">
        <v>0.1313162</v>
      </c>
      <c r="H31" t="s">
        <v>7</v>
      </c>
      <c r="I31" s="4" t="s">
        <v>44</v>
      </c>
    </row>
    <row r="32" spans="1:9" ht="14.25">
      <c r="A32" s="2">
        <v>30</v>
      </c>
      <c r="B32" s="36" t="s">
        <v>108</v>
      </c>
      <c r="C32" s="7">
        <v>0.196404473</v>
      </c>
      <c r="D32" s="7">
        <v>0.111127601</v>
      </c>
      <c r="E32" s="7">
        <v>0.279371193</v>
      </c>
      <c r="F32" s="7">
        <v>0.276792012</v>
      </c>
      <c r="G32" s="7">
        <v>0.136304721</v>
      </c>
      <c r="H32" t="s">
        <v>7</v>
      </c>
      <c r="I32" s="4" t="s">
        <v>45</v>
      </c>
    </row>
    <row r="33" spans="1:9" ht="14.25">
      <c r="A33" s="2">
        <v>31</v>
      </c>
      <c r="B33" s="36" t="s">
        <v>109</v>
      </c>
      <c r="C33" s="7">
        <v>0.168554778</v>
      </c>
      <c r="D33" s="7">
        <v>0.119145045</v>
      </c>
      <c r="E33" s="7">
        <v>0.26821387</v>
      </c>
      <c r="F33" s="7">
        <v>0.293147535</v>
      </c>
      <c r="G33" s="7">
        <v>0.150938772</v>
      </c>
      <c r="H33" t="s">
        <v>7</v>
      </c>
      <c r="I33" s="3" t="s">
        <v>39</v>
      </c>
    </row>
    <row r="34" spans="1:9" ht="14.25">
      <c r="A34" s="2">
        <v>32</v>
      </c>
      <c r="B34" s="36" t="s">
        <v>69</v>
      </c>
      <c r="C34" s="7">
        <v>0.198908938</v>
      </c>
      <c r="D34" s="7">
        <v>0.112043642</v>
      </c>
      <c r="E34" s="7">
        <v>0.299342565</v>
      </c>
      <c r="F34" s="7">
        <v>0.261854805</v>
      </c>
      <c r="G34" s="7">
        <v>0.127850049</v>
      </c>
      <c r="H34" t="s">
        <v>7</v>
      </c>
      <c r="I34" s="3" t="s">
        <v>40</v>
      </c>
    </row>
    <row r="35" spans="1:9" ht="14.25">
      <c r="A35" s="2">
        <v>33</v>
      </c>
      <c r="B35" s="36" t="s">
        <v>110</v>
      </c>
      <c r="C35" s="7">
        <v>0.193432535</v>
      </c>
      <c r="D35" s="7">
        <v>0.118220252</v>
      </c>
      <c r="E35" s="7">
        <v>0.303915012</v>
      </c>
      <c r="F35" s="7">
        <v>0.256614217</v>
      </c>
      <c r="G35" s="7">
        <v>0.127817983</v>
      </c>
      <c r="H35" t="s">
        <v>7</v>
      </c>
      <c r="I35" s="4" t="s">
        <v>41</v>
      </c>
    </row>
    <row r="36" spans="1:9" ht="14.25">
      <c r="A36" s="2">
        <v>34</v>
      </c>
      <c r="B36" s="36" t="s">
        <v>111</v>
      </c>
      <c r="C36" s="7">
        <v>0.20149752</v>
      </c>
      <c r="D36" s="7">
        <v>0.117115283</v>
      </c>
      <c r="E36" s="7">
        <v>0.304577286</v>
      </c>
      <c r="F36" s="7">
        <v>0.259830408</v>
      </c>
      <c r="G36" s="7">
        <v>0.116979503</v>
      </c>
      <c r="H36" t="s">
        <v>7</v>
      </c>
      <c r="I36" s="4" t="s">
        <v>42</v>
      </c>
    </row>
    <row r="37" spans="1:9" ht="14.25">
      <c r="A37" s="2">
        <v>35</v>
      </c>
      <c r="B37" s="36" t="s">
        <v>78</v>
      </c>
      <c r="C37" s="7">
        <v>0.161038961</v>
      </c>
      <c r="D37" s="7">
        <v>0.116883117</v>
      </c>
      <c r="E37" s="7">
        <v>0.276623377</v>
      </c>
      <c r="F37" s="7">
        <v>0.288311688</v>
      </c>
      <c r="G37" s="7">
        <v>0.157142857</v>
      </c>
      <c r="H37" t="s">
        <v>8</v>
      </c>
      <c r="I37" s="4" t="s">
        <v>51</v>
      </c>
    </row>
    <row r="38" spans="1:9" ht="14.25">
      <c r="A38" s="2">
        <v>36</v>
      </c>
      <c r="B38" s="36" t="s">
        <v>79</v>
      </c>
      <c r="C38" s="7">
        <v>0.138392857</v>
      </c>
      <c r="D38" s="7">
        <v>0.091517857</v>
      </c>
      <c r="E38" s="7">
        <v>0.244419643</v>
      </c>
      <c r="F38" s="7">
        <v>0.3359375</v>
      </c>
      <c r="G38" s="7">
        <v>0.189732143</v>
      </c>
      <c r="H38" t="s">
        <v>8</v>
      </c>
      <c r="I38" s="4" t="s">
        <v>50</v>
      </c>
    </row>
    <row r="39" spans="1:9" ht="14.25">
      <c r="A39" s="2">
        <v>37</v>
      </c>
      <c r="B39" s="36" t="s">
        <v>374</v>
      </c>
      <c r="C39" s="7">
        <v>0.136023916</v>
      </c>
      <c r="D39" s="7">
        <v>0.090433483</v>
      </c>
      <c r="E39" s="7">
        <v>0.266068759</v>
      </c>
      <c r="F39" s="7">
        <v>0.332585949</v>
      </c>
      <c r="G39" s="7">
        <v>0.174887892</v>
      </c>
      <c r="H39" t="s">
        <v>8</v>
      </c>
      <c r="I39" s="6" t="s">
        <v>49</v>
      </c>
    </row>
    <row r="40" spans="1:9" ht="14.25">
      <c r="A40" s="2">
        <v>38</v>
      </c>
      <c r="B40" s="36" t="s">
        <v>80</v>
      </c>
      <c r="C40" s="7">
        <v>0.133802817</v>
      </c>
      <c r="D40" s="7">
        <v>0.117957746</v>
      </c>
      <c r="E40" s="7">
        <v>0.25528169</v>
      </c>
      <c r="F40" s="7">
        <v>0.323943662</v>
      </c>
      <c r="G40" s="7">
        <v>0.169014085</v>
      </c>
      <c r="H40" t="s">
        <v>8</v>
      </c>
      <c r="I40" s="5" t="s">
        <v>54</v>
      </c>
    </row>
    <row r="41" spans="1:9" ht="14.25">
      <c r="A41" s="2">
        <v>39</v>
      </c>
      <c r="B41" s="4" t="s">
        <v>9</v>
      </c>
      <c r="C41" s="7">
        <v>0.183912023</v>
      </c>
      <c r="D41" s="7">
        <v>0.10015975</v>
      </c>
      <c r="E41" s="7">
        <v>0.264814891</v>
      </c>
      <c r="F41" s="7">
        <v>0.298607106</v>
      </c>
      <c r="G41" s="7">
        <v>0.152506231</v>
      </c>
      <c r="H41" t="s">
        <v>8</v>
      </c>
      <c r="I41" s="4" t="s">
        <v>9</v>
      </c>
    </row>
    <row r="42" spans="1:9" ht="14.25">
      <c r="A42" s="2">
        <v>40</v>
      </c>
      <c r="B42" s="36" t="s">
        <v>81</v>
      </c>
      <c r="C42" s="7">
        <v>0.158891132</v>
      </c>
      <c r="D42" s="7">
        <v>0.101306426</v>
      </c>
      <c r="E42" s="7">
        <v>0.309251196</v>
      </c>
      <c r="F42" s="7">
        <v>0.299653745</v>
      </c>
      <c r="G42" s="7">
        <v>0.1308975</v>
      </c>
      <c r="H42" t="s">
        <v>8</v>
      </c>
      <c r="I42" s="4" t="s">
        <v>52</v>
      </c>
    </row>
    <row r="43" spans="1:9" ht="14.25">
      <c r="A43" s="2">
        <v>41</v>
      </c>
      <c r="B43" s="36" t="s">
        <v>82</v>
      </c>
      <c r="C43" s="7">
        <v>0.151470986</v>
      </c>
      <c r="D43" s="7">
        <v>0.090644055</v>
      </c>
      <c r="E43" s="7">
        <v>0.316657849</v>
      </c>
      <c r="F43" s="7">
        <v>0.286840726</v>
      </c>
      <c r="G43" s="7">
        <v>0.154386385</v>
      </c>
      <c r="H43" t="s">
        <v>8</v>
      </c>
      <c r="I43" s="4" t="s">
        <v>53</v>
      </c>
    </row>
    <row r="49" ht="14.25">
      <c r="I49" s="3"/>
    </row>
  </sheetData>
  <sheetProtection/>
  <mergeCells count="1">
    <mergeCell ref="C1:G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zoomScale="90" zoomScaleNormal="90" zoomScalePageLayoutView="0" workbookViewId="0" topLeftCell="A1">
      <selection activeCell="B116" sqref="B3:B116"/>
    </sheetView>
  </sheetViews>
  <sheetFormatPr defaultColWidth="11.421875" defaultRowHeight="15"/>
  <cols>
    <col min="1" max="1" width="11.57421875" style="13" customWidth="1"/>
    <col min="2" max="2" width="25.140625" style="0" customWidth="1"/>
    <col min="3" max="3" width="25.140625" style="2" customWidth="1"/>
    <col min="4" max="4" width="12.28125" style="0" customWidth="1"/>
    <col min="5" max="9" width="8.7109375" style="2" customWidth="1"/>
    <col min="10" max="13" width="9.00390625" style="8" customWidth="1"/>
    <col min="14" max="14" width="15.8515625" style="0" customWidth="1"/>
    <col min="15" max="15" width="22.28125" style="0" customWidth="1"/>
  </cols>
  <sheetData>
    <row r="1" spans="2:15" ht="14.25">
      <c r="B1" s="2"/>
      <c r="D1" s="4"/>
      <c r="E1" s="44" t="s">
        <v>351</v>
      </c>
      <c r="F1" s="44"/>
      <c r="G1" s="44"/>
      <c r="H1" s="44"/>
      <c r="I1" s="44"/>
      <c r="J1" s="46" t="s">
        <v>61</v>
      </c>
      <c r="K1" s="46"/>
      <c r="L1" s="46"/>
      <c r="M1" s="46"/>
      <c r="N1" s="2"/>
      <c r="O1" s="2"/>
    </row>
    <row r="2" spans="1:16" s="16" customFormat="1" ht="14.25">
      <c r="A2" s="41"/>
      <c r="B2" s="16" t="s">
        <v>158</v>
      </c>
      <c r="C2" s="16" t="s">
        <v>235</v>
      </c>
      <c r="D2" s="17" t="s">
        <v>59</v>
      </c>
      <c r="E2" s="17" t="s">
        <v>0</v>
      </c>
      <c r="F2" s="17" t="s">
        <v>1</v>
      </c>
      <c r="G2" s="17" t="s">
        <v>2</v>
      </c>
      <c r="H2" s="17" t="s">
        <v>3</v>
      </c>
      <c r="I2" s="17" t="s">
        <v>4</v>
      </c>
      <c r="J2" s="18" t="s">
        <v>62</v>
      </c>
      <c r="K2" s="18" t="s">
        <v>64</v>
      </c>
      <c r="L2" s="18" t="s">
        <v>63</v>
      </c>
      <c r="M2" s="18" t="s">
        <v>65</v>
      </c>
      <c r="N2" s="16" t="s">
        <v>58</v>
      </c>
      <c r="O2" s="16" t="s">
        <v>71</v>
      </c>
      <c r="P2" s="18" t="s">
        <v>356</v>
      </c>
    </row>
    <row r="3" spans="1:15" ht="14.25">
      <c r="A3" s="43" t="s">
        <v>276</v>
      </c>
      <c r="B3" s="36" t="s">
        <v>78</v>
      </c>
      <c r="D3" s="4" t="s">
        <v>51</v>
      </c>
      <c r="E3" s="8">
        <v>0.161038961</v>
      </c>
      <c r="F3" s="8">
        <v>0.116883117</v>
      </c>
      <c r="G3" s="8">
        <v>0.276623377</v>
      </c>
      <c r="H3" s="8">
        <v>0.288311688</v>
      </c>
      <c r="I3" s="8">
        <v>0.157142857</v>
      </c>
      <c r="J3" s="8">
        <v>-0.9232086032812569</v>
      </c>
      <c r="K3" s="8">
        <v>1.6113623732606936</v>
      </c>
      <c r="L3" s="8">
        <v>-0.4940203583122225</v>
      </c>
      <c r="M3" s="8">
        <v>-0.022806763493622886</v>
      </c>
      <c r="N3" s="2" t="s">
        <v>8</v>
      </c>
      <c r="O3" s="2" t="s">
        <v>75</v>
      </c>
    </row>
    <row r="4" spans="1:15" ht="14.25">
      <c r="A4" s="43"/>
      <c r="B4" s="36" t="s">
        <v>79</v>
      </c>
      <c r="D4" s="4" t="s">
        <v>50</v>
      </c>
      <c r="E4" s="8">
        <v>0.138392857</v>
      </c>
      <c r="F4" s="8">
        <v>0.091517857</v>
      </c>
      <c r="G4" s="8">
        <v>0.244419643</v>
      </c>
      <c r="H4" s="8">
        <v>0.3359375</v>
      </c>
      <c r="I4" s="8">
        <v>0.189732143</v>
      </c>
      <c r="J4" s="8">
        <v>-0.019031519942416298</v>
      </c>
      <c r="K4" s="8">
        <v>0.7006626437991453</v>
      </c>
      <c r="L4" s="8">
        <v>3.095671057832368</v>
      </c>
      <c r="M4" s="8">
        <v>-1.04037660313245</v>
      </c>
      <c r="N4" s="2" t="s">
        <v>8</v>
      </c>
      <c r="O4" s="2" t="s">
        <v>75</v>
      </c>
    </row>
    <row r="5" spans="1:15" ht="14.25">
      <c r="A5" s="43"/>
      <c r="B5" s="36" t="s">
        <v>374</v>
      </c>
      <c r="D5" s="6" t="s">
        <v>49</v>
      </c>
      <c r="E5" s="8">
        <v>0.136023916</v>
      </c>
      <c r="F5" s="8">
        <v>0.090433483</v>
      </c>
      <c r="G5" s="8">
        <v>0.266068759</v>
      </c>
      <c r="H5" s="8">
        <v>0.332585949</v>
      </c>
      <c r="I5" s="8">
        <v>0.174887892</v>
      </c>
      <c r="J5" s="8">
        <v>-0.38892214494466937</v>
      </c>
      <c r="K5" s="8">
        <v>0.7507010904728584</v>
      </c>
      <c r="L5" s="8">
        <v>1.7510136585321276</v>
      </c>
      <c r="M5" s="8">
        <v>-1.1086979207075254</v>
      </c>
      <c r="N5" s="2" t="s">
        <v>8</v>
      </c>
      <c r="O5" s="2" t="s">
        <v>75</v>
      </c>
    </row>
    <row r="6" spans="1:15" ht="14.25">
      <c r="A6" s="43"/>
      <c r="B6" s="36" t="s">
        <v>80</v>
      </c>
      <c r="D6" s="5" t="s">
        <v>54</v>
      </c>
      <c r="E6" s="8">
        <v>0.133802817</v>
      </c>
      <c r="F6" s="8">
        <v>0.117957746</v>
      </c>
      <c r="G6" s="8">
        <v>0.25528169</v>
      </c>
      <c r="H6" s="8">
        <v>0.323943662</v>
      </c>
      <c r="I6" s="8">
        <v>0.169014085</v>
      </c>
      <c r="J6" s="8">
        <v>-0.4300211032782529</v>
      </c>
      <c r="K6" s="8">
        <v>3.8102229042632536</v>
      </c>
      <c r="L6" s="8">
        <v>1.9559665009816245</v>
      </c>
      <c r="M6" s="8">
        <v>-0.5934748081707907</v>
      </c>
      <c r="N6" s="2" t="s">
        <v>8</v>
      </c>
      <c r="O6" s="2" t="s">
        <v>73</v>
      </c>
    </row>
    <row r="7" spans="1:15" ht="14.25">
      <c r="A7" s="43"/>
      <c r="B7" s="4" t="s">
        <v>9</v>
      </c>
      <c r="D7" s="4" t="s">
        <v>9</v>
      </c>
      <c r="E7" s="8">
        <v>0.183912023</v>
      </c>
      <c r="F7" s="8">
        <v>0.10015975</v>
      </c>
      <c r="G7" s="8">
        <v>0.264814891</v>
      </c>
      <c r="H7" s="8">
        <v>0.298607106</v>
      </c>
      <c r="I7" s="8">
        <v>0.152506231</v>
      </c>
      <c r="J7" s="8">
        <v>-0.019031519942416298</v>
      </c>
      <c r="K7" s="8">
        <v>-0.9464230501796812</v>
      </c>
      <c r="L7" s="8">
        <v>0.4283601482997942</v>
      </c>
      <c r="M7" s="8">
        <v>0.11739237602410647</v>
      </c>
      <c r="N7" s="2" t="s">
        <v>8</v>
      </c>
      <c r="O7" s="2" t="s">
        <v>76</v>
      </c>
    </row>
    <row r="8" spans="1:15" ht="14.25">
      <c r="A8" s="43"/>
      <c r="B8" s="36" t="s">
        <v>81</v>
      </c>
      <c r="D8" s="4" t="s">
        <v>52</v>
      </c>
      <c r="E8" s="8">
        <v>0.158891132</v>
      </c>
      <c r="F8" s="8">
        <v>0.101306426</v>
      </c>
      <c r="G8" s="8">
        <v>0.309251196</v>
      </c>
      <c r="H8" s="8">
        <v>0.299653745</v>
      </c>
      <c r="I8" s="8">
        <v>0.1308975</v>
      </c>
      <c r="J8" s="8">
        <v>-1.2109013116163427</v>
      </c>
      <c r="K8" s="8">
        <v>0.3660263338124367</v>
      </c>
      <c r="L8" s="8">
        <v>-1.2860148250376753</v>
      </c>
      <c r="M8" s="8">
        <v>-0.4138456808597284</v>
      </c>
      <c r="N8" s="2" t="s">
        <v>8</v>
      </c>
      <c r="O8" s="2" t="s">
        <v>234</v>
      </c>
    </row>
    <row r="9" spans="1:15" ht="14.25">
      <c r="A9" s="43"/>
      <c r="B9" s="36" t="s">
        <v>82</v>
      </c>
      <c r="D9" s="4" t="s">
        <v>53</v>
      </c>
      <c r="E9" s="8">
        <v>0.151470986</v>
      </c>
      <c r="F9" s="8">
        <v>0.090644055</v>
      </c>
      <c r="G9" s="8">
        <v>0.316657849</v>
      </c>
      <c r="H9" s="8">
        <v>0.286840726</v>
      </c>
      <c r="I9" s="8">
        <v>0.154386385</v>
      </c>
      <c r="J9" s="8">
        <v>-1.2109013116163427</v>
      </c>
      <c r="K9" s="8">
        <v>-0.18673177762500084</v>
      </c>
      <c r="L9" s="8">
        <v>-1.9682084841547933</v>
      </c>
      <c r="M9" s="8">
        <v>-0.7939345737125949</v>
      </c>
      <c r="N9" s="2" t="s">
        <v>8</v>
      </c>
      <c r="O9" s="2" t="s">
        <v>234</v>
      </c>
    </row>
    <row r="10" spans="1:16" s="16" customFormat="1" ht="14.25">
      <c r="A10" s="45" t="s">
        <v>277</v>
      </c>
      <c r="B10" s="37" t="s">
        <v>68</v>
      </c>
      <c r="D10" s="17" t="s">
        <v>72</v>
      </c>
      <c r="E10" s="25">
        <v>0.185122208</v>
      </c>
      <c r="F10" s="25">
        <v>0.108557897</v>
      </c>
      <c r="G10" s="25">
        <v>0.27115682</v>
      </c>
      <c r="H10" s="25">
        <v>0.265749679</v>
      </c>
      <c r="I10" s="25">
        <v>0.169413396</v>
      </c>
      <c r="J10" s="18">
        <v>-0.1299987074430923</v>
      </c>
      <c r="K10" s="18">
        <v>-0.3537768974046762</v>
      </c>
      <c r="L10" s="18">
        <v>-1.169052800342792</v>
      </c>
      <c r="M10" s="18">
        <v>0.34532230586701257</v>
      </c>
      <c r="N10" s="16" t="s">
        <v>7</v>
      </c>
      <c r="O10" s="16" t="s">
        <v>73</v>
      </c>
      <c r="P10" s="16" t="s">
        <v>357</v>
      </c>
    </row>
    <row r="11" spans="1:16" s="16" customFormat="1" ht="14.25">
      <c r="A11" s="45"/>
      <c r="B11" s="37" t="s">
        <v>275</v>
      </c>
      <c r="C11" s="37" t="s">
        <v>66</v>
      </c>
      <c r="D11" s="17" t="s">
        <v>11</v>
      </c>
      <c r="E11" s="25">
        <v>0.14650909</v>
      </c>
      <c r="F11" s="25">
        <v>0.087116382</v>
      </c>
      <c r="G11" s="25">
        <v>0.27296034</v>
      </c>
      <c r="H11" s="25">
        <v>0.315842757</v>
      </c>
      <c r="I11" s="25">
        <v>0.177571431</v>
      </c>
      <c r="J11" s="18">
        <v>0.07138618839146785</v>
      </c>
      <c r="K11" s="18">
        <v>-0.19501647159640392</v>
      </c>
      <c r="L11" s="18">
        <v>0.752799941273247</v>
      </c>
      <c r="M11" s="18">
        <v>-0.982009532999584</v>
      </c>
      <c r="N11" s="16" t="s">
        <v>5</v>
      </c>
      <c r="O11" s="16" t="s">
        <v>73</v>
      </c>
      <c r="P11" s="16" t="s">
        <v>357</v>
      </c>
    </row>
    <row r="12" spans="1:16" s="16" customFormat="1" ht="14.25">
      <c r="A12" s="45"/>
      <c r="B12" s="37" t="s">
        <v>67</v>
      </c>
      <c r="C12" s="37"/>
      <c r="D12" s="17" t="s">
        <v>20</v>
      </c>
      <c r="E12" s="25">
        <v>0.165271559</v>
      </c>
      <c r="F12" s="25">
        <v>0.108234378</v>
      </c>
      <c r="G12" s="25">
        <v>0.265135293</v>
      </c>
      <c r="H12" s="25">
        <v>0.296281877</v>
      </c>
      <c r="I12" s="25">
        <v>0.165076893</v>
      </c>
      <c r="J12" s="18">
        <v>-0.18753724911010947</v>
      </c>
      <c r="K12" s="18">
        <v>0.6102899085728376</v>
      </c>
      <c r="L12" s="18">
        <v>0.3188608701168482</v>
      </c>
      <c r="M12" s="18">
        <v>-0.12202056468261162</v>
      </c>
      <c r="N12" s="16" t="s">
        <v>5</v>
      </c>
      <c r="O12" s="16" t="s">
        <v>74</v>
      </c>
      <c r="P12" s="16" t="s">
        <v>358</v>
      </c>
    </row>
    <row r="13" spans="1:16" s="16" customFormat="1" ht="14.25">
      <c r="A13" s="45"/>
      <c r="B13" s="37" t="s">
        <v>69</v>
      </c>
      <c r="C13" s="37"/>
      <c r="D13" s="17" t="s">
        <v>40</v>
      </c>
      <c r="E13" s="25">
        <v>0.198908938</v>
      </c>
      <c r="F13" s="25">
        <v>0.112043642</v>
      </c>
      <c r="G13" s="25">
        <v>0.299342565</v>
      </c>
      <c r="H13" s="25">
        <v>0.261854805</v>
      </c>
      <c r="I13" s="25">
        <v>0.127850049</v>
      </c>
      <c r="J13" s="18">
        <v>0.7207497300620899</v>
      </c>
      <c r="K13" s="18">
        <v>-0.6826787174082706</v>
      </c>
      <c r="L13" s="18">
        <v>-2.3039879065667757</v>
      </c>
      <c r="M13" s="18">
        <v>0.7595905330666448</v>
      </c>
      <c r="N13" s="16" t="s">
        <v>7</v>
      </c>
      <c r="O13" s="16" t="s">
        <v>74</v>
      </c>
      <c r="P13" s="16" t="s">
        <v>360</v>
      </c>
    </row>
    <row r="14" spans="1:16" s="16" customFormat="1" ht="14.25">
      <c r="A14" s="45"/>
      <c r="B14" s="37" t="s">
        <v>31</v>
      </c>
      <c r="C14" s="37"/>
      <c r="D14" s="17" t="s">
        <v>47</v>
      </c>
      <c r="E14" s="25">
        <v>0.23353051224458157</v>
      </c>
      <c r="F14" s="25">
        <v>0.14676100269336975</v>
      </c>
      <c r="G14" s="25">
        <v>0.2455056931290416</v>
      </c>
      <c r="H14" s="25">
        <v>0.23251455940680077</v>
      </c>
      <c r="I14" s="25">
        <v>0.14168823252620633</v>
      </c>
      <c r="J14" s="18">
        <v>1.1029700425644178</v>
      </c>
      <c r="K14" s="18">
        <v>0.23701829466513155</v>
      </c>
      <c r="L14" s="18">
        <v>-1.5224777216120078</v>
      </c>
      <c r="M14" s="18">
        <v>2.6733437826808486</v>
      </c>
      <c r="N14" s="16" t="s">
        <v>7</v>
      </c>
      <c r="O14" s="16" t="s">
        <v>232</v>
      </c>
      <c r="P14" s="16" t="s">
        <v>361</v>
      </c>
    </row>
    <row r="15" spans="1:16" s="16" customFormat="1" ht="14.25">
      <c r="A15" s="45"/>
      <c r="B15" s="37" t="s">
        <v>32</v>
      </c>
      <c r="C15" s="37"/>
      <c r="D15" s="17" t="s">
        <v>56</v>
      </c>
      <c r="E15" s="25">
        <v>0.23792439938476645</v>
      </c>
      <c r="F15" s="25">
        <v>0.1397302780350092</v>
      </c>
      <c r="G15" s="25">
        <v>0.2550380053662042</v>
      </c>
      <c r="H15" s="25">
        <v>0.23422084493872247</v>
      </c>
      <c r="I15" s="25">
        <v>0.13308647227529763</v>
      </c>
      <c r="J15" s="18">
        <v>0.5193648342275298</v>
      </c>
      <c r="K15" s="18">
        <v>-0.3439348184101671</v>
      </c>
      <c r="L15" s="18">
        <v>-1.832713110327828</v>
      </c>
      <c r="M15" s="18">
        <v>2.5927670172680304</v>
      </c>
      <c r="N15" s="16" t="s">
        <v>7</v>
      </c>
      <c r="O15" s="16" t="s">
        <v>232</v>
      </c>
      <c r="P15" s="16" t="s">
        <v>361</v>
      </c>
    </row>
    <row r="16" spans="1:16" s="16" customFormat="1" ht="14.25">
      <c r="A16" s="45"/>
      <c r="B16" s="37" t="s">
        <v>77</v>
      </c>
      <c r="C16" s="37"/>
      <c r="D16" s="17" t="s">
        <v>46</v>
      </c>
      <c r="E16" s="25">
        <v>0.1688192412312866</v>
      </c>
      <c r="F16" s="25">
        <v>0.10888177812144355</v>
      </c>
      <c r="G16" s="25">
        <v>0.28815206018689227</v>
      </c>
      <c r="H16" s="25">
        <v>0.2814847396325922</v>
      </c>
      <c r="I16" s="25">
        <v>0.15266218082778557</v>
      </c>
      <c r="J16" s="18">
        <v>-0.32316381161093544</v>
      </c>
      <c r="K16" s="18">
        <v>0.4701563869219928</v>
      </c>
      <c r="L16" s="18">
        <v>-1.200682841701165</v>
      </c>
      <c r="M16" s="18">
        <v>-0.027801948975967692</v>
      </c>
      <c r="N16" s="16" t="s">
        <v>5</v>
      </c>
      <c r="O16" s="16" t="s">
        <v>232</v>
      </c>
      <c r="P16" s="16" t="s">
        <v>359</v>
      </c>
    </row>
    <row r="17" spans="1:16" s="16" customFormat="1" ht="14.25">
      <c r="A17" s="45"/>
      <c r="B17" s="37" t="s">
        <v>30</v>
      </c>
      <c r="C17" s="37"/>
      <c r="D17" s="17" t="s">
        <v>55</v>
      </c>
      <c r="E17" s="25">
        <v>0.19207048458149778</v>
      </c>
      <c r="F17" s="25">
        <v>0.10044052863436123</v>
      </c>
      <c r="G17" s="25">
        <v>0.252863436123348</v>
      </c>
      <c r="H17" s="25">
        <v>0.3110132158590308</v>
      </c>
      <c r="I17" s="25">
        <v>0.1436123348017621</v>
      </c>
      <c r="J17" s="18">
        <v>0.2275622300590859</v>
      </c>
      <c r="K17" s="18">
        <v>-1.2523287485094503</v>
      </c>
      <c r="L17" s="18">
        <v>1.534505033391465</v>
      </c>
      <c r="M17" s="18">
        <v>0.31375531450900757</v>
      </c>
      <c r="N17" s="16" t="s">
        <v>5</v>
      </c>
      <c r="O17" s="16" t="s">
        <v>233</v>
      </c>
      <c r="P17" s="16" t="s">
        <v>362</v>
      </c>
    </row>
    <row r="18" spans="1:16" ht="14.25">
      <c r="A18" s="43" t="s">
        <v>114</v>
      </c>
      <c r="B18" s="36" t="s">
        <v>138</v>
      </c>
      <c r="C18" s="36" t="s">
        <v>198</v>
      </c>
      <c r="D18" s="14" t="s">
        <v>278</v>
      </c>
      <c r="E18" s="20">
        <v>0.2234434495001632</v>
      </c>
      <c r="F18" s="20">
        <v>0.13656713212145857</v>
      </c>
      <c r="G18" s="20">
        <v>0.23663297851650633</v>
      </c>
      <c r="H18" s="20">
        <v>0.2550115954743283</v>
      </c>
      <c r="I18" s="20">
        <v>0.14834484438754345</v>
      </c>
      <c r="J18" s="8">
        <v>0.2275622300590859</v>
      </c>
      <c r="K18" s="8">
        <v>-0.006499653506898446</v>
      </c>
      <c r="L18" s="8">
        <v>-0.11131891828813169</v>
      </c>
      <c r="M18" s="8">
        <v>2.0706828579080567</v>
      </c>
      <c r="N18" t="s">
        <v>7</v>
      </c>
      <c r="O18" t="s">
        <v>232</v>
      </c>
      <c r="P18" t="s">
        <v>361</v>
      </c>
    </row>
    <row r="19" spans="1:16" ht="14.25">
      <c r="A19" s="43"/>
      <c r="B19" s="36" t="s">
        <v>375</v>
      </c>
      <c r="C19" s="36"/>
      <c r="D19" s="14" t="s">
        <v>279</v>
      </c>
      <c r="E19" s="20">
        <v>0.15419645361255452</v>
      </c>
      <c r="F19" s="20">
        <v>0.09988238454949275</v>
      </c>
      <c r="G19" s="20">
        <v>0.27512236693930564</v>
      </c>
      <c r="H19" s="20">
        <v>0.2960932974977087</v>
      </c>
      <c r="I19" s="20">
        <v>0.17470549740093838</v>
      </c>
      <c r="J19" s="8">
        <v>-1.0958242282823083</v>
      </c>
      <c r="K19" s="8">
        <v>0.5096789133399934</v>
      </c>
      <c r="L19" s="8">
        <v>-0.12691470308630085</v>
      </c>
      <c r="M19" s="8">
        <v>-0.5445221002309026</v>
      </c>
      <c r="N19" t="s">
        <v>5</v>
      </c>
      <c r="O19" s="2" t="s">
        <v>232</v>
      </c>
      <c r="P19" t="s">
        <v>359</v>
      </c>
    </row>
    <row r="20" spans="1:16" ht="14.25">
      <c r="A20" s="43"/>
      <c r="B20" s="36" t="s">
        <v>139</v>
      </c>
      <c r="C20" s="36"/>
      <c r="D20" s="14" t="s">
        <v>279</v>
      </c>
      <c r="E20" s="20">
        <v>0.15419645361255452</v>
      </c>
      <c r="F20" s="20">
        <v>0.09988238454949275</v>
      </c>
      <c r="G20" s="20">
        <v>0.27512236693930564</v>
      </c>
      <c r="H20" s="20">
        <v>0.2960932974977087</v>
      </c>
      <c r="I20" s="20">
        <v>0.17470549740093838</v>
      </c>
      <c r="J20" s="8">
        <v>-1.0958242282823083</v>
      </c>
      <c r="K20" s="8">
        <v>0.5096789133399934</v>
      </c>
      <c r="L20" s="8">
        <v>-0.12691470308630085</v>
      </c>
      <c r="M20" s="8">
        <v>-0.5445221002309026</v>
      </c>
      <c r="N20" t="s">
        <v>5</v>
      </c>
      <c r="O20" s="2" t="s">
        <v>232</v>
      </c>
      <c r="P20" s="2" t="s">
        <v>359</v>
      </c>
    </row>
    <row r="21" spans="1:16" ht="14.25">
      <c r="A21" s="43"/>
      <c r="B21" s="36" t="s">
        <v>155</v>
      </c>
      <c r="C21" s="36" t="s">
        <v>236</v>
      </c>
      <c r="D21" s="3" t="s">
        <v>280</v>
      </c>
      <c r="E21" s="21">
        <v>0.13942285823366876</v>
      </c>
      <c r="F21" s="21">
        <v>0.08525260765188998</v>
      </c>
      <c r="G21" s="21">
        <v>0.28250395672033407</v>
      </c>
      <c r="H21" s="21">
        <v>0.3151276517916798</v>
      </c>
      <c r="I21" s="21">
        <v>0.1776929256024275</v>
      </c>
      <c r="J21" s="8">
        <v>1.4194320217330119</v>
      </c>
      <c r="K21" s="8">
        <v>-0.0026224528708236393</v>
      </c>
      <c r="L21" s="8">
        <v>0.2973145165600354</v>
      </c>
      <c r="M21" s="8">
        <v>-1.1437141190057893</v>
      </c>
      <c r="N21" t="s">
        <v>5</v>
      </c>
      <c r="O21" s="2" t="s">
        <v>232</v>
      </c>
      <c r="P21" s="2" t="s">
        <v>359</v>
      </c>
    </row>
    <row r="22" spans="1:16" ht="14.25">
      <c r="A22" s="43"/>
      <c r="B22" s="36" t="s">
        <v>140</v>
      </c>
      <c r="C22" s="36" t="s">
        <v>378</v>
      </c>
      <c r="D22" s="3" t="s">
        <v>281</v>
      </c>
      <c r="E22" s="21">
        <v>0.14962326856106828</v>
      </c>
      <c r="F22" s="21">
        <v>0.09157776622601227</v>
      </c>
      <c r="G22" s="21">
        <v>0.30460420884676254</v>
      </c>
      <c r="H22" s="21">
        <v>0.3130553714363202</v>
      </c>
      <c r="I22" s="21">
        <v>0.14113938492983674</v>
      </c>
      <c r="J22" s="8">
        <v>-0.9643075616148405</v>
      </c>
      <c r="K22" s="8">
        <v>0.005673534264575359</v>
      </c>
      <c r="L22" s="8">
        <v>-0.650811087088702</v>
      </c>
      <c r="M22" s="8">
        <v>-0.8126657176924373</v>
      </c>
      <c r="N22" t="s">
        <v>6</v>
      </c>
      <c r="O22" s="2" t="s">
        <v>232</v>
      </c>
      <c r="P22" s="2" t="s">
        <v>359</v>
      </c>
    </row>
    <row r="23" spans="1:16" ht="14.25">
      <c r="A23" s="43"/>
      <c r="B23" s="36" t="s">
        <v>141</v>
      </c>
      <c r="C23" s="36"/>
      <c r="D23" s="3" t="s">
        <v>282</v>
      </c>
      <c r="E23" s="21">
        <v>0.1460759681109617</v>
      </c>
      <c r="F23" s="21">
        <v>0.09361879184227616</v>
      </c>
      <c r="G23" s="21">
        <v>0.2761943963108382</v>
      </c>
      <c r="H23" s="21">
        <v>0.3210141394783945</v>
      </c>
      <c r="I23" s="21">
        <v>0.1630967042575293</v>
      </c>
      <c r="J23" s="8">
        <v>-0.3478231866110857</v>
      </c>
      <c r="K23" s="8">
        <v>0.41271074556508164</v>
      </c>
      <c r="L23" s="8">
        <v>0.8030159262497925</v>
      </c>
      <c r="M23" s="8">
        <v>-0.8434362379390588</v>
      </c>
      <c r="N23" t="s">
        <v>5</v>
      </c>
      <c r="O23" s="2" t="s">
        <v>232</v>
      </c>
      <c r="P23" s="2" t="s">
        <v>359</v>
      </c>
    </row>
    <row r="24" spans="1:16" ht="14.25">
      <c r="A24" s="43"/>
      <c r="B24" s="36" t="s">
        <v>142</v>
      </c>
      <c r="C24" s="36" t="s">
        <v>237</v>
      </c>
      <c r="D24" s="15" t="s">
        <v>283</v>
      </c>
      <c r="E24" s="22">
        <v>0.15060348665028608</v>
      </c>
      <c r="F24" s="22">
        <v>0.09633913283370826</v>
      </c>
      <c r="G24" s="22">
        <v>0.2702009980199227</v>
      </c>
      <c r="H24" s="22">
        <v>0.3100635819362049</v>
      </c>
      <c r="I24" s="22">
        <v>0.1727928005598781</v>
      </c>
      <c r="J24" s="8">
        <v>-1.0876044366155917</v>
      </c>
      <c r="K24" s="8">
        <v>0.39571724767979793</v>
      </c>
      <c r="L24" s="8">
        <v>0.6436541316438139</v>
      </c>
      <c r="M24" s="8">
        <v>-0.6942464669288996</v>
      </c>
      <c r="N24" t="s">
        <v>5</v>
      </c>
      <c r="O24" s="2" t="s">
        <v>232</v>
      </c>
      <c r="P24" s="2" t="s">
        <v>359</v>
      </c>
    </row>
    <row r="25" spans="1:16" ht="14.25">
      <c r="A25" s="43"/>
      <c r="B25" s="36" t="s">
        <v>143</v>
      </c>
      <c r="C25" s="36" t="s">
        <v>238</v>
      </c>
      <c r="D25" s="4" t="s">
        <v>284</v>
      </c>
      <c r="E25" s="23">
        <v>0.14604406358145874</v>
      </c>
      <c r="F25" s="23">
        <v>0.0952055078670928</v>
      </c>
      <c r="G25" s="23">
        <v>0.26589637526863463</v>
      </c>
      <c r="H25" s="23">
        <v>0.3219967081561959</v>
      </c>
      <c r="I25" s="23">
        <v>0.1708573451266178</v>
      </c>
      <c r="J25" s="8">
        <v>-0.47112006161183656</v>
      </c>
      <c r="K25" s="8">
        <v>0.5680506446650427</v>
      </c>
      <c r="L25" s="8">
        <v>1.3294015526836827</v>
      </c>
      <c r="M25" s="8">
        <v>-0.8116721680901322</v>
      </c>
      <c r="N25" t="s">
        <v>5</v>
      </c>
      <c r="O25" s="2" t="s">
        <v>232</v>
      </c>
      <c r="P25" s="2" t="s">
        <v>359</v>
      </c>
    </row>
    <row r="26" spans="1:16" ht="14.25">
      <c r="A26" s="43"/>
      <c r="B26" s="36" t="s">
        <v>144</v>
      </c>
      <c r="C26" s="36" t="s">
        <v>239</v>
      </c>
      <c r="D26" s="4" t="s">
        <v>285</v>
      </c>
      <c r="E26" s="23">
        <v>0.17075772960777832</v>
      </c>
      <c r="F26" s="23">
        <v>0.10363311023034734</v>
      </c>
      <c r="G26" s="23">
        <v>0.2595365902922539</v>
      </c>
      <c r="H26" s="23">
        <v>0.2933565218869243</v>
      </c>
      <c r="I26" s="23">
        <v>0.17271604798269627</v>
      </c>
      <c r="J26" s="8">
        <v>0.17002368839206872</v>
      </c>
      <c r="K26" s="8">
        <v>-0.06708258177631464</v>
      </c>
      <c r="L26" s="8">
        <v>0.457559454945965</v>
      </c>
      <c r="M26" s="8">
        <v>-0.10223693661456593</v>
      </c>
      <c r="N26" t="s">
        <v>5</v>
      </c>
      <c r="O26" s="2" t="s">
        <v>232</v>
      </c>
      <c r="P26" s="2" t="s">
        <v>359</v>
      </c>
    </row>
    <row r="27" spans="1:16" ht="14.25">
      <c r="A27" s="43"/>
      <c r="B27" s="36" t="s">
        <v>376</v>
      </c>
      <c r="C27" s="36" t="s">
        <v>240</v>
      </c>
      <c r="D27" s="3" t="s">
        <v>286</v>
      </c>
      <c r="E27" s="21">
        <v>0.17508152734626586</v>
      </c>
      <c r="F27" s="21">
        <v>0.10966460566373637</v>
      </c>
      <c r="G27" s="21">
        <v>0.257348672099811</v>
      </c>
      <c r="H27" s="21">
        <v>0.30146809015482423</v>
      </c>
      <c r="I27" s="21">
        <v>0.1564371047353626</v>
      </c>
      <c r="J27" s="8">
        <v>-1.0054065199484241</v>
      </c>
      <c r="K27" s="8">
        <v>0.2076351491906271</v>
      </c>
      <c r="L27" s="8">
        <v>0.9020284105951754</v>
      </c>
      <c r="M27" s="8">
        <v>0.1329129427249292</v>
      </c>
      <c r="N27" t="s">
        <v>5</v>
      </c>
      <c r="O27" s="2" t="s">
        <v>232</v>
      </c>
      <c r="P27" t="s">
        <v>363</v>
      </c>
    </row>
    <row r="28" spans="1:16" ht="14.25">
      <c r="A28" s="43"/>
      <c r="B28" s="36" t="s">
        <v>145</v>
      </c>
      <c r="C28" s="36"/>
      <c r="D28" s="3" t="s">
        <v>287</v>
      </c>
      <c r="E28" s="21">
        <v>0.1717655599077104</v>
      </c>
      <c r="F28" s="21">
        <v>0.09473554864519376</v>
      </c>
      <c r="G28" s="21">
        <v>0.271374013736246</v>
      </c>
      <c r="H28" s="21">
        <v>0.3099401245019311</v>
      </c>
      <c r="I28" s="21">
        <v>0.15218475320891878</v>
      </c>
      <c r="J28" s="8">
        <v>1.4194320217330119</v>
      </c>
      <c r="K28" s="8">
        <v>-0.8485583099297385</v>
      </c>
      <c r="L28" s="8">
        <v>0.5851348897361577</v>
      </c>
      <c r="M28" s="8">
        <v>-0.2769419331677466</v>
      </c>
      <c r="N28" t="s">
        <v>5</v>
      </c>
      <c r="O28" s="2" t="s">
        <v>232</v>
      </c>
      <c r="P28" s="2" t="s">
        <v>363</v>
      </c>
    </row>
    <row r="29" spans="1:16" ht="14.25">
      <c r="A29" s="43"/>
      <c r="B29" s="36" t="s">
        <v>156</v>
      </c>
      <c r="C29" s="36"/>
      <c r="D29" s="4" t="s">
        <v>288</v>
      </c>
      <c r="E29" s="23">
        <v>0.15663971183541664</v>
      </c>
      <c r="F29" s="23">
        <v>0.10000739165029734</v>
      </c>
      <c r="G29" s="23">
        <v>0.26215469690130155</v>
      </c>
      <c r="H29" s="23">
        <v>0.3174249117934151</v>
      </c>
      <c r="I29" s="23">
        <v>0.1637732878195694</v>
      </c>
      <c r="J29" s="8">
        <v>-0.22452631161033457</v>
      </c>
      <c r="K29" s="8">
        <v>0.37832134822686736</v>
      </c>
      <c r="L29" s="8">
        <v>1.327724740465113</v>
      </c>
      <c r="M29" s="8">
        <v>-0.48993409125991877</v>
      </c>
      <c r="N29" t="s">
        <v>5</v>
      </c>
      <c r="O29" s="2" t="s">
        <v>232</v>
      </c>
      <c r="P29" s="2" t="s">
        <v>363</v>
      </c>
    </row>
    <row r="30" spans="1:16" ht="14.25">
      <c r="A30" s="43"/>
      <c r="B30" s="36" t="s">
        <v>146</v>
      </c>
      <c r="C30" s="36"/>
      <c r="D30" s="4" t="s">
        <v>289</v>
      </c>
      <c r="E30" s="23">
        <v>0.14875174995673654</v>
      </c>
      <c r="F30" s="23">
        <v>0.09132512038092312</v>
      </c>
      <c r="G30" s="23">
        <v>0.2638173947195567</v>
      </c>
      <c r="H30" s="23">
        <v>0.330233396732185</v>
      </c>
      <c r="I30" s="23">
        <v>0.16587233821059877</v>
      </c>
      <c r="J30" s="8">
        <v>-0.31905391577757686</v>
      </c>
      <c r="K30" s="8">
        <v>0.032317488238683016</v>
      </c>
      <c r="L30" s="8">
        <v>1.7699241058565718</v>
      </c>
      <c r="M30" s="8">
        <v>-0.8356419485561385</v>
      </c>
      <c r="N30" t="s">
        <v>5</v>
      </c>
      <c r="O30" s="2" t="s">
        <v>232</v>
      </c>
      <c r="P30" s="2" t="s">
        <v>363</v>
      </c>
    </row>
    <row r="31" spans="1:16" ht="14.25">
      <c r="A31" s="43"/>
      <c r="B31" s="36" t="s">
        <v>147</v>
      </c>
      <c r="C31" s="36"/>
      <c r="D31" s="2" t="s">
        <v>290</v>
      </c>
      <c r="E31" s="8">
        <v>0.17848266743105723</v>
      </c>
      <c r="F31" s="8">
        <v>0.09495156953181158</v>
      </c>
      <c r="G31" s="8">
        <v>0.27291470599799744</v>
      </c>
      <c r="H31" s="8">
        <v>0.3009526278184402</v>
      </c>
      <c r="I31" s="8">
        <v>0.1526984292206935</v>
      </c>
      <c r="J31" s="8">
        <v>4.09086431341595</v>
      </c>
      <c r="K31" s="8">
        <v>-1.1244752743191235</v>
      </c>
      <c r="L31" s="8">
        <v>0.15958022671258676</v>
      </c>
      <c r="M31" s="8">
        <v>-0.12362144784748365</v>
      </c>
      <c r="N31" t="s">
        <v>5</v>
      </c>
      <c r="O31" s="2" t="s">
        <v>232</v>
      </c>
      <c r="P31" s="2" t="s">
        <v>363</v>
      </c>
    </row>
    <row r="32" spans="1:16" ht="14.25">
      <c r="A32" s="43"/>
      <c r="B32" s="36" t="s">
        <v>148</v>
      </c>
      <c r="C32" s="36" t="s">
        <v>241</v>
      </c>
      <c r="D32" s="3" t="s">
        <v>291</v>
      </c>
      <c r="E32" s="21">
        <v>0.1610296229843448</v>
      </c>
      <c r="F32" s="21">
        <v>0.10068333710708859</v>
      </c>
      <c r="G32" s="21">
        <v>0.2630341026256793</v>
      </c>
      <c r="H32" s="21">
        <v>0.3160692946719032</v>
      </c>
      <c r="I32" s="21">
        <v>0.15918364261098414</v>
      </c>
      <c r="J32" s="8">
        <v>-0.6355158949461713</v>
      </c>
      <c r="K32" s="8">
        <v>0.19188490482312068</v>
      </c>
      <c r="L32" s="8">
        <v>1.2282828344398433</v>
      </c>
      <c r="M32" s="8">
        <v>-0.3811468553558546</v>
      </c>
      <c r="N32" t="s">
        <v>5</v>
      </c>
      <c r="O32" s="2" t="s">
        <v>232</v>
      </c>
      <c r="P32" s="2" t="s">
        <v>363</v>
      </c>
    </row>
    <row r="33" spans="1:16" ht="14.25">
      <c r="A33" s="43"/>
      <c r="B33" s="36" t="s">
        <v>149</v>
      </c>
      <c r="C33" s="36" t="s">
        <v>242</v>
      </c>
      <c r="D33" s="4" t="s">
        <v>292</v>
      </c>
      <c r="E33" s="23">
        <v>0.17870378520157926</v>
      </c>
      <c r="F33" s="23">
        <v>0.10483088071549033</v>
      </c>
      <c r="G33" s="23">
        <v>0.27810527452315403</v>
      </c>
      <c r="H33" s="23">
        <v>0.30674116823227654</v>
      </c>
      <c r="I33" s="23">
        <v>0.13161889132749982</v>
      </c>
      <c r="J33" s="8">
        <v>-0.7793622491137141</v>
      </c>
      <c r="K33" s="8">
        <v>-0.35339847980526096</v>
      </c>
      <c r="L33" s="8">
        <v>0.1620950468500808</v>
      </c>
      <c r="M33" s="8">
        <v>0.10505163109545447</v>
      </c>
      <c r="N33" t="s">
        <v>7</v>
      </c>
      <c r="O33" s="2" t="s">
        <v>232</v>
      </c>
      <c r="P33" s="2" t="s">
        <v>363</v>
      </c>
    </row>
    <row r="34" spans="1:16" ht="14.25">
      <c r="A34" s="43"/>
      <c r="B34" s="36" t="s">
        <v>150</v>
      </c>
      <c r="C34" s="36"/>
      <c r="D34" s="14" t="s">
        <v>293</v>
      </c>
      <c r="E34" s="20">
        <v>0.1800070837356362</v>
      </c>
      <c r="F34" s="20">
        <v>0.09409492806006742</v>
      </c>
      <c r="G34" s="20">
        <v>0.2949228930931248</v>
      </c>
      <c r="H34" s="20">
        <v>0.29018201559995366</v>
      </c>
      <c r="I34" s="20">
        <v>0.14079307951121775</v>
      </c>
      <c r="J34" s="8">
        <v>-0.8410106866140896</v>
      </c>
      <c r="K34" s="8">
        <v>-1.2552472138363622</v>
      </c>
      <c r="L34" s="8">
        <v>-1.1243533189120385</v>
      </c>
      <c r="M34" s="8">
        <v>-0.10869952267992357</v>
      </c>
      <c r="N34" t="s">
        <v>7</v>
      </c>
      <c r="O34" s="2" t="s">
        <v>232</v>
      </c>
      <c r="P34" s="2" t="s">
        <v>363</v>
      </c>
    </row>
    <row r="35" spans="1:16" ht="14.25">
      <c r="A35" s="43"/>
      <c r="B35" s="36" t="s">
        <v>151</v>
      </c>
      <c r="C35" s="36" t="s">
        <v>243</v>
      </c>
      <c r="D35" s="4" t="s">
        <v>294</v>
      </c>
      <c r="E35" s="23">
        <v>0.19013060186431743</v>
      </c>
      <c r="F35" s="23">
        <v>0.10994311780219365</v>
      </c>
      <c r="G35" s="23">
        <v>0.25241374929047183</v>
      </c>
      <c r="H35" s="23">
        <v>0.2868888587821709</v>
      </c>
      <c r="I35" s="23">
        <v>0.16062367226084626</v>
      </c>
      <c r="J35" s="8">
        <v>-1.2520002699499262</v>
      </c>
      <c r="K35" s="8">
        <v>-0.47151452356964785</v>
      </c>
      <c r="L35" s="8">
        <v>0.5253474064111425</v>
      </c>
      <c r="M35" s="8">
        <v>0.49374623243307314</v>
      </c>
      <c r="N35" t="s">
        <v>7</v>
      </c>
      <c r="O35" s="2" t="s">
        <v>232</v>
      </c>
      <c r="P35" s="2" t="s">
        <v>363</v>
      </c>
    </row>
    <row r="36" spans="1:16" ht="14.25">
      <c r="A36" s="43"/>
      <c r="B36" s="36" t="s">
        <v>244</v>
      </c>
      <c r="C36" s="39" t="s">
        <v>245</v>
      </c>
      <c r="D36" s="4" t="s">
        <v>295</v>
      </c>
      <c r="E36" s="23">
        <v>0.19003666298442878</v>
      </c>
      <c r="F36" s="23">
        <v>0.1222027451477934</v>
      </c>
      <c r="G36" s="23">
        <v>0.2773202139263029</v>
      </c>
      <c r="H36" s="23">
        <v>0.28062345234072494</v>
      </c>
      <c r="I36" s="23">
        <v>0.12981692560075006</v>
      </c>
      <c r="J36" s="8">
        <v>-0.5122190199454203</v>
      </c>
      <c r="K36" s="8">
        <v>0.443160477405107</v>
      </c>
      <c r="L36" s="8">
        <v>-0.8219169672068608</v>
      </c>
      <c r="M36" s="8">
        <v>0.7915926875938889</v>
      </c>
      <c r="N36" t="s">
        <v>7</v>
      </c>
      <c r="O36" s="2" t="s">
        <v>232</v>
      </c>
      <c r="P36" s="2" t="s">
        <v>363</v>
      </c>
    </row>
    <row r="37" spans="1:16" ht="14.25">
      <c r="A37" s="43"/>
      <c r="B37" s="36" t="s">
        <v>157</v>
      </c>
      <c r="C37" s="36" t="s">
        <v>208</v>
      </c>
      <c r="D37" s="3" t="s">
        <v>296</v>
      </c>
      <c r="E37" s="21">
        <v>0.16571921284851393</v>
      </c>
      <c r="F37" s="21">
        <v>0.08797375578164247</v>
      </c>
      <c r="G37" s="21">
        <v>0.27983154415874395</v>
      </c>
      <c r="H37" s="21">
        <v>0.30995661981927874</v>
      </c>
      <c r="I37" s="21">
        <v>0.15651886739182086</v>
      </c>
      <c r="J37" s="8">
        <v>-1.2520002699499262</v>
      </c>
      <c r="K37" s="8">
        <v>-1.140467040344112</v>
      </c>
      <c r="L37" s="8">
        <v>0.21274024478600645</v>
      </c>
      <c r="M37" s="8">
        <v>-0.5526912217998678</v>
      </c>
      <c r="N37" t="s">
        <v>7</v>
      </c>
      <c r="O37" s="2" t="s">
        <v>232</v>
      </c>
      <c r="P37" s="2" t="s">
        <v>363</v>
      </c>
    </row>
    <row r="38" spans="1:16" ht="14.25">
      <c r="A38" s="43"/>
      <c r="B38" s="36" t="s">
        <v>377</v>
      </c>
      <c r="C38" s="36" t="s">
        <v>246</v>
      </c>
      <c r="D38" s="4" t="s">
        <v>297</v>
      </c>
      <c r="E38" s="23">
        <v>0.17903960918012563</v>
      </c>
      <c r="F38" s="23">
        <v>0.10307188701208177</v>
      </c>
      <c r="G38" s="23">
        <v>0.2646244126198269</v>
      </c>
      <c r="H38" s="23">
        <v>0.29497465136238293</v>
      </c>
      <c r="I38" s="23">
        <v>0.15828943982558286</v>
      </c>
      <c r="J38" s="8">
        <v>-0.9971867282817075</v>
      </c>
      <c r="K38" s="8">
        <v>-0.5076130236380939</v>
      </c>
      <c r="L38" s="8">
        <v>0.2887909981490467</v>
      </c>
      <c r="M38" s="8">
        <v>0.07244170247068062</v>
      </c>
      <c r="N38" t="s">
        <v>7</v>
      </c>
      <c r="O38" t="s">
        <v>349</v>
      </c>
      <c r="P38" s="2" t="s">
        <v>349</v>
      </c>
    </row>
    <row r="39" spans="1:16" ht="14.25">
      <c r="A39" s="43"/>
      <c r="B39" s="36" t="s">
        <v>152</v>
      </c>
      <c r="C39" s="36" t="s">
        <v>209</v>
      </c>
      <c r="D39" s="4" t="s">
        <v>298</v>
      </c>
      <c r="E39" s="23">
        <v>0.1768302322524938</v>
      </c>
      <c r="F39" s="23">
        <v>0.09311655504449239</v>
      </c>
      <c r="G39" s="23">
        <v>0.26888480713579627</v>
      </c>
      <c r="H39" s="23">
        <v>0.28875726494364895</v>
      </c>
      <c r="I39" s="23">
        <v>0.1724111406235685</v>
      </c>
      <c r="J39" s="8">
        <v>-1.0054065199484241</v>
      </c>
      <c r="K39" s="8">
        <v>-1.2007844139809027</v>
      </c>
      <c r="L39" s="8">
        <v>-0.15195420115122463</v>
      </c>
      <c r="M39" s="8">
        <v>-0.20110755359053714</v>
      </c>
      <c r="N39" t="s">
        <v>7</v>
      </c>
      <c r="O39" s="2" t="s">
        <v>349</v>
      </c>
      <c r="P39" s="2" t="s">
        <v>349</v>
      </c>
    </row>
    <row r="40" spans="1:16" s="16" customFormat="1" ht="14.25">
      <c r="A40" s="45" t="s">
        <v>247</v>
      </c>
      <c r="B40" s="37" t="s">
        <v>198</v>
      </c>
      <c r="C40" s="37"/>
      <c r="D40" s="19" t="s">
        <v>278</v>
      </c>
      <c r="E40" s="24">
        <v>0.2234434495001632</v>
      </c>
      <c r="F40" s="24">
        <v>0.13656713212145857</v>
      </c>
      <c r="G40" s="24">
        <v>0.23663297851650633</v>
      </c>
      <c r="H40" s="24">
        <v>0.2550115954743283</v>
      </c>
      <c r="I40" s="24">
        <v>0.14834484438754345</v>
      </c>
      <c r="J40" s="18">
        <v>0.2275622300590859</v>
      </c>
      <c r="K40" s="18">
        <v>-0.006499653506898446</v>
      </c>
      <c r="L40" s="18">
        <v>-0.11131891828813169</v>
      </c>
      <c r="M40" s="18">
        <v>2.0706828579080567</v>
      </c>
      <c r="N40" s="16" t="s">
        <v>7</v>
      </c>
      <c r="O40" s="16" t="s">
        <v>232</v>
      </c>
      <c r="P40" s="16" t="s">
        <v>361</v>
      </c>
    </row>
    <row r="41" spans="1:16" s="16" customFormat="1" ht="14.25">
      <c r="A41" s="45"/>
      <c r="B41" s="37" t="s">
        <v>199</v>
      </c>
      <c r="C41" s="37" t="s">
        <v>139</v>
      </c>
      <c r="D41" s="19" t="s">
        <v>279</v>
      </c>
      <c r="E41" s="24">
        <v>0.15419645361255452</v>
      </c>
      <c r="F41" s="24">
        <v>0.09988238454949275</v>
      </c>
      <c r="G41" s="24">
        <v>0.27512236693930564</v>
      </c>
      <c r="H41" s="24">
        <v>0.2960932974977087</v>
      </c>
      <c r="I41" s="24">
        <v>0.17470549740093838</v>
      </c>
      <c r="J41" s="18">
        <v>-1.0958242282823083</v>
      </c>
      <c r="K41" s="18">
        <v>0.5096789133399934</v>
      </c>
      <c r="L41" s="18">
        <v>-0.12691470308630085</v>
      </c>
      <c r="M41" s="18">
        <v>-0.5445221002309026</v>
      </c>
      <c r="N41" s="16" t="s">
        <v>5</v>
      </c>
      <c r="O41" s="16" t="s">
        <v>232</v>
      </c>
      <c r="P41" s="16" t="s">
        <v>359</v>
      </c>
    </row>
    <row r="42" spans="1:16" s="16" customFormat="1" ht="14.25">
      <c r="A42" s="45"/>
      <c r="B42" s="37" t="s">
        <v>139</v>
      </c>
      <c r="C42" s="37"/>
      <c r="D42" s="19" t="s">
        <v>279</v>
      </c>
      <c r="E42" s="24">
        <v>0.15419645361255452</v>
      </c>
      <c r="F42" s="24">
        <v>0.09988238454949275</v>
      </c>
      <c r="G42" s="24">
        <v>0.27512236693930564</v>
      </c>
      <c r="H42" s="24">
        <v>0.2960932974977087</v>
      </c>
      <c r="I42" s="24">
        <v>0.17470549740093838</v>
      </c>
      <c r="J42" s="18">
        <v>-1.0958242282823083</v>
      </c>
      <c r="K42" s="18">
        <v>0.5096789133399934</v>
      </c>
      <c r="L42" s="18">
        <v>-0.12691470308630085</v>
      </c>
      <c r="M42" s="18">
        <v>-0.5445221002309026</v>
      </c>
      <c r="N42" s="16" t="s">
        <v>5</v>
      </c>
      <c r="O42" s="16" t="s">
        <v>232</v>
      </c>
      <c r="P42" s="16" t="s">
        <v>359</v>
      </c>
    </row>
    <row r="43" spans="1:16" s="16" customFormat="1" ht="14.25">
      <c r="A43" s="45"/>
      <c r="B43" s="37" t="s">
        <v>200</v>
      </c>
      <c r="C43" s="37"/>
      <c r="D43" s="19" t="s">
        <v>299</v>
      </c>
      <c r="E43" s="24">
        <v>0.15074507072973678</v>
      </c>
      <c r="F43" s="24">
        <v>0.09023752816028537</v>
      </c>
      <c r="G43" s="24">
        <v>0.28022381602627394</v>
      </c>
      <c r="H43" s="24">
        <v>0.30263009492471443</v>
      </c>
      <c r="I43" s="24">
        <v>0.17616349015898952</v>
      </c>
      <c r="J43" s="18">
        <v>-0.4300211032782529</v>
      </c>
      <c r="K43" s="18">
        <v>-0.1841211236918601</v>
      </c>
      <c r="L43" s="18">
        <v>-0.08655745494469733</v>
      </c>
      <c r="M43" s="18">
        <v>-0.8171355464001059</v>
      </c>
      <c r="N43" s="16" t="s">
        <v>5</v>
      </c>
      <c r="O43" s="16" t="s">
        <v>232</v>
      </c>
      <c r="P43" s="16" t="s">
        <v>359</v>
      </c>
    </row>
    <row r="44" spans="1:16" s="16" customFormat="1" ht="14.25">
      <c r="A44" s="45"/>
      <c r="B44" s="37" t="s">
        <v>155</v>
      </c>
      <c r="C44" s="37" t="s">
        <v>236</v>
      </c>
      <c r="D44" s="17" t="s">
        <v>280</v>
      </c>
      <c r="E44" s="25">
        <v>0.13942285823366876</v>
      </c>
      <c r="F44" s="25">
        <v>0.08525260765188998</v>
      </c>
      <c r="G44" s="25">
        <v>0.28250395672033407</v>
      </c>
      <c r="H44" s="25">
        <v>0.3151276517916798</v>
      </c>
      <c r="I44" s="25">
        <v>0.1776929256024275</v>
      </c>
      <c r="J44" s="18">
        <v>1.4194320217330119</v>
      </c>
      <c r="K44" s="18">
        <v>-0.0026224528708236393</v>
      </c>
      <c r="L44" s="18">
        <v>0.2973145165600354</v>
      </c>
      <c r="M44" s="18">
        <v>-1.1437141190057893</v>
      </c>
      <c r="N44" s="16" t="s">
        <v>5</v>
      </c>
      <c r="O44" s="16" t="s">
        <v>232</v>
      </c>
      <c r="P44" s="16" t="s">
        <v>359</v>
      </c>
    </row>
    <row r="45" spans="1:16" s="16" customFormat="1" ht="14.25">
      <c r="A45" s="45"/>
      <c r="B45" s="37" t="s">
        <v>201</v>
      </c>
      <c r="C45" s="37" t="s">
        <v>248</v>
      </c>
      <c r="D45" s="17" t="s">
        <v>300</v>
      </c>
      <c r="E45" s="25">
        <v>0.2038205621841537</v>
      </c>
      <c r="F45" s="25">
        <v>0.1462147760375459</v>
      </c>
      <c r="G45" s="25">
        <v>0.22694620856605976</v>
      </c>
      <c r="H45" s="25">
        <v>0.24662846596021826</v>
      </c>
      <c r="I45" s="25">
        <v>0.17638998725202248</v>
      </c>
      <c r="J45" s="18">
        <v>1.1317393133979263</v>
      </c>
      <c r="K45" s="18">
        <v>1.4922760627957068</v>
      </c>
      <c r="L45" s="18">
        <v>-0.013418133165290141</v>
      </c>
      <c r="M45" s="18">
        <v>1.7880606429879002</v>
      </c>
      <c r="N45" s="16" t="s">
        <v>5</v>
      </c>
      <c r="O45" s="16" t="s">
        <v>232</v>
      </c>
      <c r="P45" s="16" t="s">
        <v>359</v>
      </c>
    </row>
    <row r="46" spans="1:16" s="16" customFormat="1" ht="14.25">
      <c r="A46" s="45"/>
      <c r="B46" s="37" t="s">
        <v>140</v>
      </c>
      <c r="C46" s="37" t="s">
        <v>378</v>
      </c>
      <c r="D46" s="17" t="s">
        <v>281</v>
      </c>
      <c r="E46" s="25">
        <v>0.14962326856106828</v>
      </c>
      <c r="F46" s="25">
        <v>0.09157776622601227</v>
      </c>
      <c r="G46" s="25">
        <v>0.30460420884676254</v>
      </c>
      <c r="H46" s="25">
        <v>0.3130553714363202</v>
      </c>
      <c r="I46" s="25">
        <v>0.14113938492983674</v>
      </c>
      <c r="J46" s="18">
        <v>-0.9643075616148405</v>
      </c>
      <c r="K46" s="18">
        <v>0.005673534264575359</v>
      </c>
      <c r="L46" s="18">
        <v>-0.650811087088702</v>
      </c>
      <c r="M46" s="18">
        <v>-0.8126657176924373</v>
      </c>
      <c r="N46" s="16" t="s">
        <v>6</v>
      </c>
      <c r="O46" s="16" t="s">
        <v>232</v>
      </c>
      <c r="P46" s="16" t="s">
        <v>359</v>
      </c>
    </row>
    <row r="47" spans="1:16" s="16" customFormat="1" ht="14.25">
      <c r="A47" s="45"/>
      <c r="B47" s="37" t="s">
        <v>202</v>
      </c>
      <c r="C47" s="37"/>
      <c r="D47" s="17" t="s">
        <v>301</v>
      </c>
      <c r="E47" s="25">
        <v>0.1426179792810474</v>
      </c>
      <c r="F47" s="25">
        <v>0.09134149949066393</v>
      </c>
      <c r="G47" s="25">
        <v>0.3183492372157682</v>
      </c>
      <c r="H47" s="25">
        <v>0.3088488736621551</v>
      </c>
      <c r="I47" s="25">
        <v>0.13884241035036546</v>
      </c>
      <c r="J47" s="18">
        <v>0.1042653550583348</v>
      </c>
      <c r="K47" s="18">
        <v>0.4066634726180565</v>
      </c>
      <c r="L47" s="18">
        <v>-1.273134436483364</v>
      </c>
      <c r="M47" s="18">
        <v>-0.9594902931900302</v>
      </c>
      <c r="N47" s="16" t="s">
        <v>6</v>
      </c>
      <c r="O47" s="16" t="s">
        <v>232</v>
      </c>
      <c r="P47" s="16" t="s">
        <v>359</v>
      </c>
    </row>
    <row r="48" spans="1:16" s="16" customFormat="1" ht="14.25">
      <c r="A48" s="45"/>
      <c r="B48" s="37" t="s">
        <v>203</v>
      </c>
      <c r="C48" s="37" t="s">
        <v>237</v>
      </c>
      <c r="D48" s="19" t="s">
        <v>283</v>
      </c>
      <c r="E48" s="24">
        <v>0.15060348665028608</v>
      </c>
      <c r="F48" s="24">
        <v>0.09633913283370826</v>
      </c>
      <c r="G48" s="24">
        <v>0.2702009980199227</v>
      </c>
      <c r="H48" s="24">
        <v>0.3100635819362049</v>
      </c>
      <c r="I48" s="24">
        <v>0.1727928005598781</v>
      </c>
      <c r="J48" s="18">
        <v>-1.0876044366155917</v>
      </c>
      <c r="K48" s="18">
        <v>0.39571724767979793</v>
      </c>
      <c r="L48" s="18">
        <v>0.6436541316438139</v>
      </c>
      <c r="M48" s="18">
        <v>-0.6942464669288996</v>
      </c>
      <c r="N48" s="16" t="s">
        <v>5</v>
      </c>
      <c r="O48" s="16" t="s">
        <v>232</v>
      </c>
      <c r="P48" s="16" t="s">
        <v>359</v>
      </c>
    </row>
    <row r="49" spans="1:16" s="16" customFormat="1" ht="14.25">
      <c r="A49" s="45"/>
      <c r="B49" s="37" t="s">
        <v>143</v>
      </c>
      <c r="C49" s="37" t="s">
        <v>238</v>
      </c>
      <c r="D49" s="17" t="s">
        <v>284</v>
      </c>
      <c r="E49" s="25">
        <v>0.14604406358145874</v>
      </c>
      <c r="F49" s="25">
        <v>0.0952055078670928</v>
      </c>
      <c r="G49" s="25">
        <v>0.26589637526863463</v>
      </c>
      <c r="H49" s="25">
        <v>0.3219967081561959</v>
      </c>
      <c r="I49" s="25">
        <v>0.1708573451266178</v>
      </c>
      <c r="J49" s="18">
        <v>-0.47112006161183656</v>
      </c>
      <c r="K49" s="18">
        <v>0.5680506446650427</v>
      </c>
      <c r="L49" s="18">
        <v>1.3294015526836827</v>
      </c>
      <c r="M49" s="18">
        <v>-0.8116721680901322</v>
      </c>
      <c r="N49" s="16" t="s">
        <v>5</v>
      </c>
      <c r="O49" s="16" t="s">
        <v>232</v>
      </c>
      <c r="P49" s="16" t="s">
        <v>359</v>
      </c>
    </row>
    <row r="50" spans="1:16" s="16" customFormat="1" ht="14.25">
      <c r="A50" s="45"/>
      <c r="B50" s="37" t="s">
        <v>204</v>
      </c>
      <c r="C50" s="37" t="s">
        <v>141</v>
      </c>
      <c r="D50" s="17" t="s">
        <v>282</v>
      </c>
      <c r="E50" s="25">
        <v>0.1460759681109617</v>
      </c>
      <c r="F50" s="25">
        <v>0.09361879184227616</v>
      </c>
      <c r="G50" s="25">
        <v>0.2761943963108382</v>
      </c>
      <c r="H50" s="25">
        <v>0.3210141394783945</v>
      </c>
      <c r="I50" s="25">
        <v>0.1630967042575293</v>
      </c>
      <c r="J50" s="18">
        <v>-0.3478231866110857</v>
      </c>
      <c r="K50" s="18">
        <v>0.41271074556508164</v>
      </c>
      <c r="L50" s="18">
        <v>0.8030159262497925</v>
      </c>
      <c r="M50" s="18">
        <v>-0.8434362379390588</v>
      </c>
      <c r="N50" s="16" t="s">
        <v>5</v>
      </c>
      <c r="O50" s="16" t="s">
        <v>232</v>
      </c>
      <c r="P50" s="16" t="s">
        <v>359</v>
      </c>
    </row>
    <row r="51" spans="1:16" s="16" customFormat="1" ht="14.25">
      <c r="A51" s="45"/>
      <c r="B51" s="37" t="s">
        <v>145</v>
      </c>
      <c r="C51" s="37"/>
      <c r="D51" s="17" t="s">
        <v>287</v>
      </c>
      <c r="E51" s="25">
        <v>0.1717655599077104</v>
      </c>
      <c r="F51" s="25">
        <v>0.09473554864519376</v>
      </c>
      <c r="G51" s="25">
        <v>0.271374013736246</v>
      </c>
      <c r="H51" s="25">
        <v>0.3099401245019311</v>
      </c>
      <c r="I51" s="25">
        <v>0.15218475320891878</v>
      </c>
      <c r="J51" s="18">
        <v>1.4194320217330119</v>
      </c>
      <c r="K51" s="18">
        <v>-0.8485583099297385</v>
      </c>
      <c r="L51" s="18">
        <v>0.5851348897361577</v>
      </c>
      <c r="M51" s="18">
        <v>-0.2769419331677466</v>
      </c>
      <c r="N51" s="16" t="s">
        <v>5</v>
      </c>
      <c r="O51" s="16" t="s">
        <v>232</v>
      </c>
      <c r="P51" s="16" t="s">
        <v>363</v>
      </c>
    </row>
    <row r="52" spans="1:16" s="16" customFormat="1" ht="14.25">
      <c r="A52" s="45"/>
      <c r="B52" s="37" t="s">
        <v>205</v>
      </c>
      <c r="C52" s="37"/>
      <c r="D52" s="17" t="s">
        <v>302</v>
      </c>
      <c r="E52" s="25">
        <v>0.15608566538917384</v>
      </c>
      <c r="F52" s="25">
        <v>0.09756317286174782</v>
      </c>
      <c r="G52" s="25">
        <v>0.27067738472242964</v>
      </c>
      <c r="H52" s="25">
        <v>0.3175833594177006</v>
      </c>
      <c r="I52" s="25">
        <v>0.15809041760894793</v>
      </c>
      <c r="J52" s="18">
        <v>-0.7382632907801304</v>
      </c>
      <c r="K52" s="18">
        <v>0.18926513003793166</v>
      </c>
      <c r="L52" s="18">
        <v>0.9220506393313541</v>
      </c>
      <c r="M52" s="18">
        <v>-0.5536249538058285</v>
      </c>
      <c r="N52" s="16" t="s">
        <v>5</v>
      </c>
      <c r="O52" s="16" t="s">
        <v>232</v>
      </c>
      <c r="P52" s="16" t="s">
        <v>363</v>
      </c>
    </row>
    <row r="53" spans="1:16" s="16" customFormat="1" ht="14.25">
      <c r="A53" s="45"/>
      <c r="B53" s="37" t="s">
        <v>206</v>
      </c>
      <c r="C53" s="37"/>
      <c r="D53" s="17" t="s">
        <v>303</v>
      </c>
      <c r="E53" s="25">
        <v>0.18661664630954458</v>
      </c>
      <c r="F53" s="25">
        <v>0.09125807014482638</v>
      </c>
      <c r="G53" s="25">
        <v>0.2715930902111324</v>
      </c>
      <c r="H53" s="25">
        <v>0.3005583667771768</v>
      </c>
      <c r="I53" s="25">
        <v>0.14997382655731983</v>
      </c>
      <c r="J53" s="18">
        <v>1.213937230065094</v>
      </c>
      <c r="K53" s="18">
        <v>-1.7311696047992662</v>
      </c>
      <c r="L53" s="18">
        <v>0.20188188132245813</v>
      </c>
      <c r="M53" s="18">
        <v>-0.023877231933026672</v>
      </c>
      <c r="N53" s="16" t="s">
        <v>5</v>
      </c>
      <c r="O53" s="16" t="s">
        <v>232</v>
      </c>
      <c r="P53" s="16" t="s">
        <v>363</v>
      </c>
    </row>
    <row r="54" spans="1:16" s="16" customFormat="1" ht="14.25">
      <c r="A54" s="45"/>
      <c r="B54" s="37" t="s">
        <v>148</v>
      </c>
      <c r="C54" s="37" t="s">
        <v>241</v>
      </c>
      <c r="D54" s="17" t="s">
        <v>291</v>
      </c>
      <c r="E54" s="25">
        <v>0.1610296229843448</v>
      </c>
      <c r="F54" s="25">
        <v>0.10068333710708859</v>
      </c>
      <c r="G54" s="25">
        <v>0.2630341026256793</v>
      </c>
      <c r="H54" s="25">
        <v>0.3160692946719032</v>
      </c>
      <c r="I54" s="25">
        <v>0.15918364261098414</v>
      </c>
      <c r="J54" s="18">
        <v>-0.6355158949461713</v>
      </c>
      <c r="K54" s="18">
        <v>0.19188490482312068</v>
      </c>
      <c r="L54" s="18">
        <v>1.2282828344398433</v>
      </c>
      <c r="M54" s="18">
        <v>-0.3811468553558546</v>
      </c>
      <c r="N54" s="16" t="s">
        <v>5</v>
      </c>
      <c r="O54" s="16" t="s">
        <v>232</v>
      </c>
      <c r="P54" s="16" t="s">
        <v>363</v>
      </c>
    </row>
    <row r="55" spans="1:16" s="16" customFormat="1" ht="14.25">
      <c r="A55" s="45"/>
      <c r="B55" s="37" t="s">
        <v>149</v>
      </c>
      <c r="C55" s="37" t="s">
        <v>242</v>
      </c>
      <c r="D55" s="17" t="s">
        <v>292</v>
      </c>
      <c r="E55" s="25">
        <v>0.17870378520157926</v>
      </c>
      <c r="F55" s="25">
        <v>0.10483088071549033</v>
      </c>
      <c r="G55" s="25">
        <v>0.27810527452315403</v>
      </c>
      <c r="H55" s="25">
        <v>0.30674116823227654</v>
      </c>
      <c r="I55" s="25">
        <v>0.13161889132749982</v>
      </c>
      <c r="J55" s="18">
        <v>-0.7793622491137141</v>
      </c>
      <c r="K55" s="18">
        <v>-0.35339847980526096</v>
      </c>
      <c r="L55" s="18">
        <v>0.1620950468500808</v>
      </c>
      <c r="M55" s="18">
        <v>0.10505163109545447</v>
      </c>
      <c r="N55" s="16" t="s">
        <v>7</v>
      </c>
      <c r="O55" s="16" t="s">
        <v>232</v>
      </c>
      <c r="P55" s="16" t="s">
        <v>363</v>
      </c>
    </row>
    <row r="56" spans="1:16" s="16" customFormat="1" ht="14.25">
      <c r="A56" s="45"/>
      <c r="B56" s="37" t="s">
        <v>208</v>
      </c>
      <c r="C56" s="37"/>
      <c r="D56" s="17" t="s">
        <v>296</v>
      </c>
      <c r="E56" s="25">
        <v>0.16571921284851393</v>
      </c>
      <c r="F56" s="25">
        <v>0.08797375578164247</v>
      </c>
      <c r="G56" s="25">
        <v>0.27983154415874395</v>
      </c>
      <c r="H56" s="25">
        <v>0.30995661981927874</v>
      </c>
      <c r="I56" s="25">
        <v>0.15651886739182086</v>
      </c>
      <c r="J56" s="18">
        <v>-1.2520002699499262</v>
      </c>
      <c r="K56" s="18">
        <v>-1.140467040344112</v>
      </c>
      <c r="L56" s="18">
        <v>0.21274024478600645</v>
      </c>
      <c r="M56" s="18">
        <v>-0.5526912217998678</v>
      </c>
      <c r="N56" s="16" t="s">
        <v>7</v>
      </c>
      <c r="O56" s="16" t="s">
        <v>232</v>
      </c>
      <c r="P56" s="16" t="s">
        <v>363</v>
      </c>
    </row>
    <row r="57" spans="1:16" s="16" customFormat="1" ht="14.25">
      <c r="A57" s="45"/>
      <c r="B57" s="37" t="s">
        <v>207</v>
      </c>
      <c r="C57" s="37"/>
      <c r="D57" s="17" t="s">
        <v>304</v>
      </c>
      <c r="E57" s="25">
        <v>0.21914041112123345</v>
      </c>
      <c r="F57" s="25">
        <v>0.13414602081747423</v>
      </c>
      <c r="G57" s="25">
        <v>0.27372413597348394</v>
      </c>
      <c r="H57" s="25">
        <v>0.23696999842380714</v>
      </c>
      <c r="I57" s="25">
        <v>0.13601943366400113</v>
      </c>
      <c r="J57" s="18">
        <v>0.1042653550583348</v>
      </c>
      <c r="K57" s="18">
        <v>0.006955064767619456</v>
      </c>
      <c r="L57" s="18">
        <v>-2.401687511497095</v>
      </c>
      <c r="M57" s="18">
        <v>1.8792140915680602</v>
      </c>
      <c r="N57" s="16" t="s">
        <v>7</v>
      </c>
      <c r="O57" s="16" t="s">
        <v>232</v>
      </c>
      <c r="P57" s="16" t="s">
        <v>364</v>
      </c>
    </row>
    <row r="58" spans="1:16" s="16" customFormat="1" ht="14.25">
      <c r="A58" s="45"/>
      <c r="B58" s="37" t="s">
        <v>209</v>
      </c>
      <c r="C58" s="37"/>
      <c r="D58" s="17" t="s">
        <v>298</v>
      </c>
      <c r="E58" s="25">
        <v>0.1768302322524938</v>
      </c>
      <c r="F58" s="25">
        <v>0.09311655504449239</v>
      </c>
      <c r="G58" s="25">
        <v>0.26888480713579627</v>
      </c>
      <c r="H58" s="25">
        <v>0.28875726494364895</v>
      </c>
      <c r="I58" s="25">
        <v>0.1724111406235685</v>
      </c>
      <c r="J58" s="18">
        <v>-1.0054065199484241</v>
      </c>
      <c r="K58" s="18">
        <v>-1.2007844139809027</v>
      </c>
      <c r="L58" s="18">
        <v>-0.15195420115122463</v>
      </c>
      <c r="M58" s="18">
        <v>-0.20110755359053714</v>
      </c>
      <c r="N58" s="16" t="s">
        <v>7</v>
      </c>
      <c r="O58" s="16" t="s">
        <v>349</v>
      </c>
      <c r="P58" s="16" t="s">
        <v>349</v>
      </c>
    </row>
    <row r="59" spans="1:16" ht="14.25">
      <c r="A59" s="43" t="s">
        <v>249</v>
      </c>
      <c r="B59" s="38" t="s">
        <v>192</v>
      </c>
      <c r="C59" s="36"/>
      <c r="D59" s="4" t="s">
        <v>305</v>
      </c>
      <c r="E59" s="23">
        <v>0.22439981692494737</v>
      </c>
      <c r="F59" s="23">
        <v>0.1371089222047771</v>
      </c>
      <c r="G59" s="23">
        <v>0.25890075716812916</v>
      </c>
      <c r="H59" s="23">
        <v>0.24337529162026542</v>
      </c>
      <c r="I59" s="23">
        <v>0.13621521208188098</v>
      </c>
      <c r="J59" s="8">
        <v>-0.6992192803632259</v>
      </c>
      <c r="K59" s="8">
        <v>-0.009187909612945423</v>
      </c>
      <c r="L59" s="8">
        <v>-1.598675584526735</v>
      </c>
      <c r="M59" s="8">
        <v>2.1138919416269872</v>
      </c>
      <c r="N59" t="s">
        <v>7</v>
      </c>
      <c r="O59" s="2" t="s">
        <v>232</v>
      </c>
      <c r="P59" s="2" t="s">
        <v>361</v>
      </c>
    </row>
    <row r="60" spans="1:16" ht="14.25">
      <c r="A60" s="43"/>
      <c r="B60" s="38" t="s">
        <v>195</v>
      </c>
      <c r="C60" s="36"/>
      <c r="D60" s="4" t="s">
        <v>306</v>
      </c>
      <c r="E60" s="23">
        <v>0.2170553962257444</v>
      </c>
      <c r="F60" s="23">
        <v>0.13911443654486152</v>
      </c>
      <c r="G60" s="23">
        <v>0.25229061894486904</v>
      </c>
      <c r="H60" s="23">
        <v>0.2547810413134893</v>
      </c>
      <c r="I60" s="23">
        <v>0.13675850697103578</v>
      </c>
      <c r="J60" s="8">
        <v>-0.07657006160943348</v>
      </c>
      <c r="K60" s="8">
        <v>0.4130722673173484</v>
      </c>
      <c r="L60" s="8">
        <v>-0.8439628127258123</v>
      </c>
      <c r="M60" s="8">
        <v>1.9608285413924134</v>
      </c>
      <c r="N60" t="s">
        <v>7</v>
      </c>
      <c r="O60" s="2" t="s">
        <v>232</v>
      </c>
      <c r="P60" s="2" t="s">
        <v>361</v>
      </c>
    </row>
    <row r="61" spans="1:16" ht="14.25">
      <c r="A61" s="43"/>
      <c r="B61" s="38" t="s">
        <v>186</v>
      </c>
      <c r="C61" s="36"/>
      <c r="D61" s="4" t="s">
        <v>307</v>
      </c>
      <c r="E61" s="23">
        <v>0.162116598650277</v>
      </c>
      <c r="F61" s="23">
        <v>0.09685031081752146</v>
      </c>
      <c r="G61" s="23">
        <v>0.2745479034948211</v>
      </c>
      <c r="H61" s="23">
        <v>0.3056611783187542</v>
      </c>
      <c r="I61" s="23">
        <v>0.1608240087186261</v>
      </c>
      <c r="J61" s="8">
        <v>1.070090875897551</v>
      </c>
      <c r="K61" s="8">
        <v>-0.2010417982120353</v>
      </c>
      <c r="L61" s="8">
        <v>0.27402626048670903</v>
      </c>
      <c r="M61" s="8">
        <v>-0.44030179632760835</v>
      </c>
      <c r="N61" t="s">
        <v>5</v>
      </c>
      <c r="O61" s="2" t="s">
        <v>232</v>
      </c>
      <c r="P61" s="2" t="s">
        <v>359</v>
      </c>
    </row>
    <row r="62" spans="1:16" ht="14.25">
      <c r="A62" s="43"/>
      <c r="B62" s="38" t="s">
        <v>188</v>
      </c>
      <c r="C62" s="36"/>
      <c r="D62" s="4" t="s">
        <v>308</v>
      </c>
      <c r="E62" s="23">
        <v>0.1432037960976867</v>
      </c>
      <c r="F62" s="23">
        <v>0.08957372310566472</v>
      </c>
      <c r="G62" s="23">
        <v>0.27186996612170794</v>
      </c>
      <c r="H62" s="23">
        <v>0.31801113916812135</v>
      </c>
      <c r="I62" s="23">
        <v>0.1773413755068193</v>
      </c>
      <c r="J62" s="8">
        <v>-0.3026143324441436</v>
      </c>
      <c r="K62" s="8">
        <v>0.19542719253730198</v>
      </c>
      <c r="L62" s="8">
        <v>0.8834357014381773</v>
      </c>
      <c r="M62" s="8">
        <v>-0.9831917417920143</v>
      </c>
      <c r="N62" t="s">
        <v>5</v>
      </c>
      <c r="O62" s="2" t="s">
        <v>232</v>
      </c>
      <c r="P62" s="2" t="s">
        <v>359</v>
      </c>
    </row>
    <row r="63" spans="1:16" ht="14.25">
      <c r="A63" s="43"/>
      <c r="B63" s="38" t="s">
        <v>196</v>
      </c>
      <c r="C63" s="36"/>
      <c r="D63" s="4" t="s">
        <v>309</v>
      </c>
      <c r="E63" s="23">
        <v>0.15010058817053074</v>
      </c>
      <c r="F63" s="23">
        <v>0.09111076631655693</v>
      </c>
      <c r="G63" s="23">
        <v>0.27703097229111684</v>
      </c>
      <c r="H63" s="23">
        <v>0.29652875333213385</v>
      </c>
      <c r="I63" s="23">
        <v>0.18522891988966167</v>
      </c>
      <c r="J63" s="8">
        <v>-0.7423731866134887</v>
      </c>
      <c r="K63" s="8">
        <v>-0.06571851699719063</v>
      </c>
      <c r="L63" s="8">
        <v>-0.19005531721256513</v>
      </c>
      <c r="M63" s="8">
        <v>-0.8124544831921566</v>
      </c>
      <c r="N63" t="s">
        <v>5</v>
      </c>
      <c r="O63" s="2" t="s">
        <v>232</v>
      </c>
      <c r="P63" s="2" t="s">
        <v>359</v>
      </c>
    </row>
    <row r="64" spans="1:16" ht="14.25">
      <c r="A64" s="43"/>
      <c r="B64" s="38" t="s">
        <v>197</v>
      </c>
      <c r="C64" s="36" t="s">
        <v>250</v>
      </c>
      <c r="D64" s="4" t="s">
        <v>310</v>
      </c>
      <c r="E64" s="23">
        <v>0.1589647461898065</v>
      </c>
      <c r="F64" s="23">
        <v>0.09370057575431565</v>
      </c>
      <c r="G64" s="23">
        <v>0.29510097859142054</v>
      </c>
      <c r="H64" s="23">
        <v>0.2975016749128776</v>
      </c>
      <c r="I64" s="23">
        <v>0.1547320245515797</v>
      </c>
      <c r="J64" s="8">
        <v>-0.6601752699463216</v>
      </c>
      <c r="K64" s="8">
        <v>-0.3135302879589921</v>
      </c>
      <c r="L64" s="8">
        <v>-0.8627238936298665</v>
      </c>
      <c r="M64" s="8">
        <v>-0.5744060546250616</v>
      </c>
      <c r="N64" t="s">
        <v>5</v>
      </c>
      <c r="O64" s="2" t="s">
        <v>232</v>
      </c>
      <c r="P64" s="2" t="s">
        <v>359</v>
      </c>
    </row>
    <row r="65" spans="1:16" ht="14.25">
      <c r="A65" s="43"/>
      <c r="B65" s="38" t="s">
        <v>189</v>
      </c>
      <c r="C65" s="36" t="s">
        <v>251</v>
      </c>
      <c r="D65" s="4" t="s">
        <v>311</v>
      </c>
      <c r="E65" s="23">
        <v>0.16362921317018664</v>
      </c>
      <c r="F65" s="23">
        <v>0.10274057492161207</v>
      </c>
      <c r="G65" s="23">
        <v>0.2745431645701745</v>
      </c>
      <c r="H65" s="23">
        <v>0.2967541476037802</v>
      </c>
      <c r="I65" s="23">
        <v>0.16233289973424664</v>
      </c>
      <c r="J65" s="8">
        <v>-0.5861971449458707</v>
      </c>
      <c r="K65" s="8">
        <v>0.2291395182691824</v>
      </c>
      <c r="L65" s="8">
        <v>-0.07636578941785648</v>
      </c>
      <c r="M65" s="8">
        <v>-0.2798180138284788</v>
      </c>
      <c r="N65" t="s">
        <v>5</v>
      </c>
      <c r="O65" s="2" t="s">
        <v>232</v>
      </c>
      <c r="P65" s="2" t="s">
        <v>359</v>
      </c>
    </row>
    <row r="66" spans="1:16" ht="14.25">
      <c r="A66" s="43"/>
      <c r="B66" s="38" t="s">
        <v>190</v>
      </c>
      <c r="C66" s="36" t="s">
        <v>252</v>
      </c>
      <c r="D66" s="4" t="s">
        <v>312</v>
      </c>
      <c r="E66" s="23">
        <v>0.15144679373423364</v>
      </c>
      <c r="F66" s="23">
        <v>0.09475877743298522</v>
      </c>
      <c r="G66" s="23">
        <v>0.2638351136991495</v>
      </c>
      <c r="H66" s="23">
        <v>0.3050056730294888</v>
      </c>
      <c r="I66" s="23">
        <v>0.1849536421041429</v>
      </c>
      <c r="J66" s="8">
        <v>-0.8410106866140896</v>
      </c>
      <c r="K66" s="8">
        <v>0.19813706112658203</v>
      </c>
      <c r="L66" s="8">
        <v>0.7356958932969622</v>
      </c>
      <c r="M66" s="8">
        <v>-0.7095488933035535</v>
      </c>
      <c r="N66" t="s">
        <v>5</v>
      </c>
      <c r="O66" s="2" t="s">
        <v>232</v>
      </c>
      <c r="P66" s="2" t="s">
        <v>359</v>
      </c>
    </row>
    <row r="67" spans="1:16" ht="14.25">
      <c r="A67" s="43"/>
      <c r="B67" s="38" t="s">
        <v>191</v>
      </c>
      <c r="C67" s="36"/>
      <c r="D67" s="3" t="s">
        <v>313</v>
      </c>
      <c r="E67" s="21">
        <v>0.13073951962195615</v>
      </c>
      <c r="F67" s="21">
        <v>0.08304348194839513</v>
      </c>
      <c r="G67" s="21">
        <v>0.2805686691487705</v>
      </c>
      <c r="H67" s="21">
        <v>0.3417227406976024</v>
      </c>
      <c r="I67" s="21">
        <v>0.16392558858327588</v>
      </c>
      <c r="J67" s="8">
        <v>-1.2725497491167181</v>
      </c>
      <c r="K67" s="8">
        <v>0.33213156389297005</v>
      </c>
      <c r="L67" s="8">
        <v>1.40482106536476</v>
      </c>
      <c r="M67" s="8">
        <v>-1.3543078904266947</v>
      </c>
      <c r="N67" t="s">
        <v>5</v>
      </c>
      <c r="O67" s="2" t="s">
        <v>232</v>
      </c>
      <c r="P67" s="2" t="s">
        <v>359</v>
      </c>
    </row>
    <row r="68" spans="1:16" ht="14.25">
      <c r="A68" s="43"/>
      <c r="B68" s="38" t="s">
        <v>187</v>
      </c>
      <c r="C68" s="36"/>
      <c r="D68" s="4" t="s">
        <v>314</v>
      </c>
      <c r="E68" s="23">
        <v>0.18686207461626272</v>
      </c>
      <c r="F68" s="23">
        <v>0.09926542615979789</v>
      </c>
      <c r="G68" s="23">
        <v>0.27005267780858316</v>
      </c>
      <c r="H68" s="23">
        <v>0.2858498613183607</v>
      </c>
      <c r="I68" s="23">
        <v>0.15796996009699554</v>
      </c>
      <c r="J68" s="8">
        <v>-1.1287033949491754</v>
      </c>
      <c r="K68" s="8">
        <v>-1.1353480571282386</v>
      </c>
      <c r="L68" s="8">
        <v>-0.31848702854833366</v>
      </c>
      <c r="M68" s="8">
        <v>0.16479701492297866</v>
      </c>
      <c r="N68" t="s">
        <v>7</v>
      </c>
      <c r="O68" t="s">
        <v>349</v>
      </c>
      <c r="P68" t="s">
        <v>349</v>
      </c>
    </row>
    <row r="69" spans="1:16" ht="14.25">
      <c r="A69" s="43"/>
      <c r="B69" s="38" t="s">
        <v>193</v>
      </c>
      <c r="C69" s="36" t="s">
        <v>253</v>
      </c>
      <c r="D69" s="4" t="s">
        <v>315</v>
      </c>
      <c r="E69" s="23">
        <v>0.16797743459533077</v>
      </c>
      <c r="F69" s="23">
        <v>0.09180414155759353</v>
      </c>
      <c r="G69" s="23">
        <v>0.27754649404035375</v>
      </c>
      <c r="H69" s="23">
        <v>0.3144547974312666</v>
      </c>
      <c r="I69" s="23">
        <v>0.1482171323754554</v>
      </c>
      <c r="J69" s="8">
        <v>0.4371669175603623</v>
      </c>
      <c r="K69" s="8">
        <v>-0.9193239186392076</v>
      </c>
      <c r="L69" s="8">
        <v>0.48643145233385093</v>
      </c>
      <c r="M69" s="8">
        <v>-0.4227981795163602</v>
      </c>
      <c r="N69" t="s">
        <v>6</v>
      </c>
      <c r="O69" t="s">
        <v>233</v>
      </c>
      <c r="P69" t="s">
        <v>362</v>
      </c>
    </row>
    <row r="70" spans="1:16" ht="14.25">
      <c r="A70" s="43"/>
      <c r="B70" s="38" t="s">
        <v>194</v>
      </c>
      <c r="C70" s="36" t="s">
        <v>254</v>
      </c>
      <c r="D70" s="15" t="s">
        <v>316</v>
      </c>
      <c r="E70" s="22">
        <v>0.16933961627712935</v>
      </c>
      <c r="F70" s="22">
        <v>0.09484140826300592</v>
      </c>
      <c r="G70" s="22">
        <v>0.28323922077662533</v>
      </c>
      <c r="H70" s="22">
        <v>0.30988156289420987</v>
      </c>
      <c r="I70" s="22">
        <v>0.1426981917890296</v>
      </c>
      <c r="J70" s="8">
        <v>0.1864632717255022</v>
      </c>
      <c r="K70" s="8">
        <v>-0.7282003900418261</v>
      </c>
      <c r="L70" s="8">
        <v>0.06586461597516968</v>
      </c>
      <c r="M70" s="8">
        <v>-0.3276034978494976</v>
      </c>
      <c r="N70" t="s">
        <v>6</v>
      </c>
      <c r="O70" s="2" t="s">
        <v>233</v>
      </c>
      <c r="P70" t="s">
        <v>362</v>
      </c>
    </row>
    <row r="71" spans="1:16" s="16" customFormat="1" ht="14.25">
      <c r="A71" s="45" t="s">
        <v>117</v>
      </c>
      <c r="B71" s="37" t="s">
        <v>135</v>
      </c>
      <c r="C71" s="37" t="s">
        <v>99</v>
      </c>
      <c r="D71" s="17" t="s">
        <v>317</v>
      </c>
      <c r="E71" s="25">
        <v>0.156155543</v>
      </c>
      <c r="F71" s="25">
        <v>0.105431544</v>
      </c>
      <c r="G71" s="25">
        <v>0.286078903</v>
      </c>
      <c r="H71" s="25">
        <v>0.29514748</v>
      </c>
      <c r="I71" s="25">
        <v>0.15718653</v>
      </c>
      <c r="J71" s="18">
        <v>1.6249268134009305</v>
      </c>
      <c r="K71" s="18">
        <v>0.8965865754282616</v>
      </c>
      <c r="L71" s="18">
        <v>-0.6080727789597156</v>
      </c>
      <c r="M71" s="18">
        <v>-0.3838680130071258</v>
      </c>
      <c r="N71" s="16" t="s">
        <v>6</v>
      </c>
      <c r="O71" s="16" t="s">
        <v>234</v>
      </c>
      <c r="P71" s="16" t="s">
        <v>365</v>
      </c>
    </row>
    <row r="72" spans="1:16" s="16" customFormat="1" ht="14.25">
      <c r="A72" s="45"/>
      <c r="B72" s="37" t="s">
        <v>255</v>
      </c>
      <c r="C72" s="37"/>
      <c r="D72" s="16" t="s">
        <v>318</v>
      </c>
      <c r="E72" s="18">
        <v>0.20848772901680135</v>
      </c>
      <c r="F72" s="18">
        <v>0.1315688006244289</v>
      </c>
      <c r="G72" s="18">
        <v>0.2565359789174699</v>
      </c>
      <c r="H72" s="18">
        <v>0.26180351824508225</v>
      </c>
      <c r="I72" s="18">
        <v>0.14160397319621762</v>
      </c>
      <c r="J72" s="18">
        <v>3.268885146744277</v>
      </c>
      <c r="K72" s="18">
        <v>0.2739722502775232</v>
      </c>
      <c r="L72" s="18">
        <v>-0.7287418121138851</v>
      </c>
      <c r="M72" s="18">
        <v>1.5138858380260534</v>
      </c>
      <c r="N72" s="16" t="s">
        <v>7</v>
      </c>
      <c r="O72" s="16" t="s">
        <v>232</v>
      </c>
      <c r="P72" s="16" t="s">
        <v>361</v>
      </c>
    </row>
    <row r="73" spans="1:16" s="16" customFormat="1" ht="14.25">
      <c r="A73" s="45"/>
      <c r="B73" s="37" t="s">
        <v>131</v>
      </c>
      <c r="C73" s="37" t="s">
        <v>256</v>
      </c>
      <c r="D73" s="17" t="s">
        <v>319</v>
      </c>
      <c r="E73" s="25">
        <v>0.19752278637426288</v>
      </c>
      <c r="F73" s="25">
        <v>0.13381345964343155</v>
      </c>
      <c r="G73" s="25">
        <v>0.25626721351471227</v>
      </c>
      <c r="H73" s="25">
        <v>0.25628814646586723</v>
      </c>
      <c r="I73" s="25">
        <v>0.156108394001726</v>
      </c>
      <c r="J73" s="18">
        <v>-1.4492752699511278</v>
      </c>
      <c r="K73" s="18">
        <v>0.9288879328676894</v>
      </c>
      <c r="L73" s="18">
        <v>-0.9497547189614846</v>
      </c>
      <c r="M73" s="18">
        <v>1.2809901624806599</v>
      </c>
      <c r="N73" s="16" t="s">
        <v>7</v>
      </c>
      <c r="O73" s="16" t="s">
        <v>350</v>
      </c>
      <c r="P73" s="16" t="s">
        <v>366</v>
      </c>
    </row>
    <row r="74" spans="1:16" s="16" customFormat="1" ht="14.25">
      <c r="A74" s="45"/>
      <c r="B74" s="37" t="s">
        <v>132</v>
      </c>
      <c r="C74" s="37" t="s">
        <v>257</v>
      </c>
      <c r="D74" s="17" t="s">
        <v>320</v>
      </c>
      <c r="E74" s="25">
        <v>0.16477561946151273</v>
      </c>
      <c r="F74" s="25">
        <v>0.11035570569040798</v>
      </c>
      <c r="G74" s="25">
        <v>0.27089253707719196</v>
      </c>
      <c r="H74" s="25">
        <v>0.2929859522081959</v>
      </c>
      <c r="I74" s="25">
        <v>0.16099018556269135</v>
      </c>
      <c r="J74" s="18">
        <v>-0.7505929782802055</v>
      </c>
      <c r="K74" s="18">
        <v>0.8198412383237063</v>
      </c>
      <c r="L74" s="18">
        <v>-0.06927393538438856</v>
      </c>
      <c r="M74" s="18">
        <v>-0.08564490016139213</v>
      </c>
      <c r="N74" s="16" t="s">
        <v>5</v>
      </c>
      <c r="O74" s="16" t="s">
        <v>350</v>
      </c>
      <c r="P74" s="16" t="s">
        <v>366</v>
      </c>
    </row>
    <row r="75" spans="1:16" s="16" customFormat="1" ht="14.25">
      <c r="A75" s="45"/>
      <c r="B75" s="37" t="s">
        <v>133</v>
      </c>
      <c r="C75" s="37" t="s">
        <v>257</v>
      </c>
      <c r="D75" s="17" t="s">
        <v>321</v>
      </c>
      <c r="E75" s="25">
        <v>0.177203175759746</v>
      </c>
      <c r="F75" s="25">
        <v>0.1131302951330209</v>
      </c>
      <c r="G75" s="25">
        <v>0.28360301640062296</v>
      </c>
      <c r="H75" s="25">
        <v>0.2853098337461669</v>
      </c>
      <c r="I75" s="25">
        <v>0.14075367896044333</v>
      </c>
      <c r="J75" s="18">
        <v>-0.23274610327705156</v>
      </c>
      <c r="K75" s="18">
        <v>0.37784810679623165</v>
      </c>
      <c r="L75" s="18">
        <v>-0.8855997042741107</v>
      </c>
      <c r="M75" s="18">
        <v>0.2626415425528807</v>
      </c>
      <c r="N75" s="16" t="s">
        <v>5</v>
      </c>
      <c r="O75" s="16" t="s">
        <v>350</v>
      </c>
      <c r="P75" s="16" t="s">
        <v>366</v>
      </c>
    </row>
    <row r="76" spans="1:16" s="16" customFormat="1" ht="14.25">
      <c r="A76" s="45"/>
      <c r="B76" s="37" t="s">
        <v>386</v>
      </c>
      <c r="C76" s="37" t="s">
        <v>257</v>
      </c>
      <c r="D76" s="17" t="s">
        <v>322</v>
      </c>
      <c r="E76" s="25">
        <v>0.17187241248999166</v>
      </c>
      <c r="F76" s="25">
        <v>0.10524405145220714</v>
      </c>
      <c r="G76" s="25">
        <v>0.2914340270309059</v>
      </c>
      <c r="H76" s="25">
        <v>0.28770719876978784</v>
      </c>
      <c r="I76" s="25">
        <v>0.14374231025710754</v>
      </c>
      <c r="J76" s="18">
        <v>0.5851231675612637</v>
      </c>
      <c r="K76" s="18">
        <v>0.009662666740435727</v>
      </c>
      <c r="L76" s="18">
        <v>-1.0888311885453363</v>
      </c>
      <c r="M76" s="18">
        <v>-0.040996228532438284</v>
      </c>
      <c r="N76" s="16" t="s">
        <v>5</v>
      </c>
      <c r="O76" s="16" t="s">
        <v>350</v>
      </c>
      <c r="P76" s="16" t="s">
        <v>366</v>
      </c>
    </row>
    <row r="77" spans="1:16" s="16" customFormat="1" ht="14.25">
      <c r="A77" s="45"/>
      <c r="B77" s="37" t="s">
        <v>385</v>
      </c>
      <c r="C77" s="37" t="s">
        <v>257</v>
      </c>
      <c r="D77" s="17" t="s">
        <v>323</v>
      </c>
      <c r="E77" s="25">
        <v>0.19497548061522468</v>
      </c>
      <c r="F77" s="25">
        <v>0.1420434874900998</v>
      </c>
      <c r="G77" s="25">
        <v>0.26426984613873433</v>
      </c>
      <c r="H77" s="25">
        <v>0.2682874526285446</v>
      </c>
      <c r="I77" s="25">
        <v>0.13042373312739652</v>
      </c>
      <c r="J77" s="18">
        <v>-0.002591936608982819</v>
      </c>
      <c r="K77" s="18">
        <v>1.649662809484605</v>
      </c>
      <c r="L77" s="18">
        <v>-0.7863482372335341</v>
      </c>
      <c r="M77" s="18">
        <v>1.4320652534900231</v>
      </c>
      <c r="N77" s="16" t="s">
        <v>5</v>
      </c>
      <c r="O77" s="16" t="s">
        <v>350</v>
      </c>
      <c r="P77" s="16" t="s">
        <v>366</v>
      </c>
    </row>
    <row r="78" spans="1:16" s="16" customFormat="1" ht="14.25">
      <c r="A78" s="45"/>
      <c r="B78" s="37" t="s">
        <v>384</v>
      </c>
      <c r="C78" s="37" t="s">
        <v>257</v>
      </c>
      <c r="D78" s="17" t="s">
        <v>324</v>
      </c>
      <c r="E78" s="25">
        <v>0.19770027529856293</v>
      </c>
      <c r="F78" s="25">
        <v>0.15250291588472123</v>
      </c>
      <c r="G78" s="25">
        <v>0.2575787988538907</v>
      </c>
      <c r="H78" s="25">
        <v>0.2706424164428839</v>
      </c>
      <c r="I78" s="25">
        <v>0.12157559351994106</v>
      </c>
      <c r="J78" s="18">
        <v>0.08124993839152775</v>
      </c>
      <c r="K78" s="18">
        <v>2.2547342106388695</v>
      </c>
      <c r="L78" s="18">
        <v>-0.40255915662701824</v>
      </c>
      <c r="M78" s="18">
        <v>1.7927445365956451</v>
      </c>
      <c r="N78" s="16" t="s">
        <v>5</v>
      </c>
      <c r="O78" s="16" t="s">
        <v>350</v>
      </c>
      <c r="P78" s="16" t="s">
        <v>366</v>
      </c>
    </row>
    <row r="79" spans="1:16" s="16" customFormat="1" ht="14.25">
      <c r="A79" s="45"/>
      <c r="B79" s="37" t="s">
        <v>134</v>
      </c>
      <c r="C79" s="37"/>
      <c r="D79" s="17" t="s">
        <v>325</v>
      </c>
      <c r="E79" s="25">
        <v>0.18282651019768667</v>
      </c>
      <c r="F79" s="25">
        <v>0.1529831589640792</v>
      </c>
      <c r="G79" s="25">
        <v>0.25457038407040045</v>
      </c>
      <c r="H79" s="25">
        <v>0.27205384542365507</v>
      </c>
      <c r="I79" s="25">
        <v>0.1375661013441786</v>
      </c>
      <c r="J79" s="18">
        <v>-0.4300211032782529</v>
      </c>
      <c r="K79" s="18">
        <v>3.1776619332562914</v>
      </c>
      <c r="L79" s="18">
        <v>-0.20845821998816663</v>
      </c>
      <c r="M79" s="18">
        <v>1.399699527443856</v>
      </c>
      <c r="N79" s="16" t="s">
        <v>7</v>
      </c>
      <c r="O79" s="16" t="s">
        <v>350</v>
      </c>
      <c r="P79" s="16" t="s">
        <v>366</v>
      </c>
    </row>
    <row r="80" spans="1:16" s="16" customFormat="1" ht="14.25">
      <c r="A80" s="45"/>
      <c r="B80" s="37" t="s">
        <v>383</v>
      </c>
      <c r="C80" s="37" t="s">
        <v>258</v>
      </c>
      <c r="D80" s="16" t="s">
        <v>326</v>
      </c>
      <c r="E80" s="18">
        <v>0.17679265579295528</v>
      </c>
      <c r="F80" s="18">
        <v>0.0939385035648874</v>
      </c>
      <c r="G80" s="18">
        <v>0.29435668952647864</v>
      </c>
      <c r="H80" s="18">
        <v>0.307682601551039</v>
      </c>
      <c r="I80" s="18">
        <v>0.12722954956463983</v>
      </c>
      <c r="J80" s="18">
        <v>-0.4119375616114762</v>
      </c>
      <c r="K80" s="18">
        <v>-1.133576798334076</v>
      </c>
      <c r="L80" s="18">
        <v>-0.4614083414221233</v>
      </c>
      <c r="M80" s="18">
        <v>-0.18374453325332887</v>
      </c>
      <c r="N80" s="16" t="s">
        <v>5</v>
      </c>
      <c r="O80" s="16" t="s">
        <v>233</v>
      </c>
      <c r="P80" s="16" t="s">
        <v>367</v>
      </c>
    </row>
    <row r="81" spans="1:16" s="16" customFormat="1" ht="14.25">
      <c r="A81" s="45"/>
      <c r="B81" s="37" t="s">
        <v>382</v>
      </c>
      <c r="C81" s="37" t="s">
        <v>258</v>
      </c>
      <c r="D81" s="16" t="s">
        <v>326</v>
      </c>
      <c r="E81" s="18">
        <v>0.17679265579295528</v>
      </c>
      <c r="F81" s="18">
        <v>0.0939385035648874</v>
      </c>
      <c r="G81" s="18">
        <v>0.29435668952647864</v>
      </c>
      <c r="H81" s="18">
        <v>0.307682601551039</v>
      </c>
      <c r="I81" s="18">
        <v>0.12722954956463983</v>
      </c>
      <c r="J81" s="18">
        <v>-0.4119375616114762</v>
      </c>
      <c r="K81" s="18">
        <v>-1.133576798334076</v>
      </c>
      <c r="L81" s="18">
        <v>-0.4614083414221233</v>
      </c>
      <c r="M81" s="18">
        <v>-0.18374453325332887</v>
      </c>
      <c r="N81" s="16" t="s">
        <v>5</v>
      </c>
      <c r="O81" s="16" t="s">
        <v>233</v>
      </c>
      <c r="P81" s="16" t="s">
        <v>367</v>
      </c>
    </row>
    <row r="82" spans="1:16" s="16" customFormat="1" ht="14.25">
      <c r="A82" s="45"/>
      <c r="B82" s="37" t="s">
        <v>136</v>
      </c>
      <c r="C82" s="37" t="s">
        <v>259</v>
      </c>
      <c r="D82" s="17" t="s">
        <v>327</v>
      </c>
      <c r="E82" s="25">
        <v>0.16274428573178934</v>
      </c>
      <c r="F82" s="25">
        <v>0.08847652503667482</v>
      </c>
      <c r="G82" s="25">
        <v>0.28414018143417935</v>
      </c>
      <c r="H82" s="25">
        <v>0.32486273511556885</v>
      </c>
      <c r="I82" s="25">
        <v>0.13977627268178772</v>
      </c>
      <c r="J82" s="18">
        <v>0.8029476467292568</v>
      </c>
      <c r="K82" s="18">
        <v>-0.9598784804495075</v>
      </c>
      <c r="L82" s="18">
        <v>0.5981492347533599</v>
      </c>
      <c r="M82" s="18">
        <v>-0.6048287254331934</v>
      </c>
      <c r="N82" s="16" t="s">
        <v>5</v>
      </c>
      <c r="O82" s="16" t="s">
        <v>233</v>
      </c>
      <c r="P82" s="16" t="s">
        <v>368</v>
      </c>
    </row>
    <row r="83" spans="1:16" s="16" customFormat="1" ht="14.25">
      <c r="A83" s="45"/>
      <c r="B83" s="37" t="s">
        <v>381</v>
      </c>
      <c r="C83" s="37" t="s">
        <v>259</v>
      </c>
      <c r="D83" s="17" t="s">
        <v>327</v>
      </c>
      <c r="E83" s="25">
        <v>0.16274428573178934</v>
      </c>
      <c r="F83" s="25">
        <v>0.08847652503667482</v>
      </c>
      <c r="G83" s="25">
        <v>0.28414018143417935</v>
      </c>
      <c r="H83" s="25">
        <v>0.32486273511556885</v>
      </c>
      <c r="I83" s="25">
        <v>0.13977627268178772</v>
      </c>
      <c r="J83" s="18">
        <v>0.8029476467292568</v>
      </c>
      <c r="K83" s="18">
        <v>-0.9598784804495075</v>
      </c>
      <c r="L83" s="18">
        <v>0.5981492347533599</v>
      </c>
      <c r="M83" s="18">
        <v>-0.6048287254331934</v>
      </c>
      <c r="N83" s="16" t="s">
        <v>5</v>
      </c>
      <c r="O83" s="16" t="s">
        <v>233</v>
      </c>
      <c r="P83" s="16" t="s">
        <v>368</v>
      </c>
    </row>
    <row r="84" spans="1:16" s="16" customFormat="1" ht="14.25">
      <c r="A84" s="45"/>
      <c r="B84" s="37" t="s">
        <v>137</v>
      </c>
      <c r="C84" s="37" t="s">
        <v>260</v>
      </c>
      <c r="D84" s="17" t="s">
        <v>328</v>
      </c>
      <c r="E84" s="25">
        <v>0.1796618738598527</v>
      </c>
      <c r="F84" s="25">
        <v>0.10054628960515467</v>
      </c>
      <c r="G84" s="25">
        <v>0.2796719000105763</v>
      </c>
      <c r="H84" s="25">
        <v>0.30104787352632123</v>
      </c>
      <c r="I84" s="25">
        <v>0.13907206299809508</v>
      </c>
      <c r="J84" s="18">
        <v>-1.2109013116163427</v>
      </c>
      <c r="K84" s="18">
        <v>-0.7341926103014398</v>
      </c>
      <c r="L84" s="18">
        <v>-0.1246635468190554</v>
      </c>
      <c r="M84" s="18">
        <v>0.02903106810581003</v>
      </c>
      <c r="N84" s="16" t="s">
        <v>5</v>
      </c>
      <c r="O84" s="16" t="s">
        <v>233</v>
      </c>
      <c r="P84" s="16" t="s">
        <v>368</v>
      </c>
    </row>
    <row r="85" spans="1:16" s="16" customFormat="1" ht="14.25">
      <c r="A85" s="45"/>
      <c r="B85" s="37" t="s">
        <v>380</v>
      </c>
      <c r="C85" s="37" t="s">
        <v>261</v>
      </c>
      <c r="D85" s="17" t="s">
        <v>329</v>
      </c>
      <c r="E85" s="25">
        <v>0.17554234303212957</v>
      </c>
      <c r="F85" s="25">
        <v>0.10572821502524894</v>
      </c>
      <c r="G85" s="25">
        <v>0.27673406904038517</v>
      </c>
      <c r="H85" s="25">
        <v>0.2795574771532343</v>
      </c>
      <c r="I85" s="25">
        <v>0.16243789574900203</v>
      </c>
      <c r="J85" s="18">
        <v>-1.375297144950677</v>
      </c>
      <c r="K85" s="18">
        <v>-0.13211109572670482</v>
      </c>
      <c r="L85" s="18">
        <v>-0.84038194127</v>
      </c>
      <c r="M85" s="18">
        <v>0.05323349023990705</v>
      </c>
      <c r="N85" s="16" t="s">
        <v>5</v>
      </c>
      <c r="O85" s="16" t="s">
        <v>233</v>
      </c>
      <c r="P85" s="16" t="s">
        <v>369</v>
      </c>
    </row>
    <row r="86" spans="1:16" ht="14.25">
      <c r="A86" s="43" t="s">
        <v>123</v>
      </c>
      <c r="B86" s="36" t="s">
        <v>91</v>
      </c>
      <c r="C86" s="36"/>
      <c r="D86" s="3" t="s">
        <v>330</v>
      </c>
      <c r="E86" s="21">
        <v>0.167476371</v>
      </c>
      <c r="F86" s="21">
        <v>0.107146012</v>
      </c>
      <c r="G86" s="21">
        <v>0.289285399</v>
      </c>
      <c r="H86" s="21">
        <v>0.274180726</v>
      </c>
      <c r="I86" s="21">
        <v>0.161911492</v>
      </c>
      <c r="J86" s="8">
        <v>1.227910875898512</v>
      </c>
      <c r="K86" s="8">
        <v>0.3968559362884744</v>
      </c>
      <c r="L86" s="8">
        <v>-1.5148906945555116</v>
      </c>
      <c r="M86" s="8">
        <v>-0.09705239475808482</v>
      </c>
      <c r="N86" t="s">
        <v>6</v>
      </c>
      <c r="O86" s="1" t="s">
        <v>73</v>
      </c>
      <c r="P86" s="1" t="s">
        <v>370</v>
      </c>
    </row>
    <row r="87" spans="1:16" ht="14.25">
      <c r="A87" s="43"/>
      <c r="B87" s="36" t="s">
        <v>379</v>
      </c>
      <c r="C87" s="36" t="s">
        <v>262</v>
      </c>
      <c r="D87" s="3" t="s">
        <v>331</v>
      </c>
      <c r="E87" s="21">
        <v>0.19666338997855742</v>
      </c>
      <c r="F87" s="21">
        <v>0.1634473494347462</v>
      </c>
      <c r="G87" s="21">
        <v>0.25947157381939356</v>
      </c>
      <c r="H87" s="21">
        <v>0.24888486570463877</v>
      </c>
      <c r="I87" s="21">
        <v>0.13153282106266395</v>
      </c>
      <c r="J87" s="8">
        <v>0.31304806339293967</v>
      </c>
      <c r="K87" s="8">
        <v>3.0976990097532977</v>
      </c>
      <c r="L87" s="8">
        <v>-1.3915580645801515</v>
      </c>
      <c r="M87" s="8">
        <v>2.0735652460221736</v>
      </c>
      <c r="N87" t="s">
        <v>7</v>
      </c>
      <c r="O87" s="1" t="s">
        <v>74</v>
      </c>
      <c r="P87" s="1" t="s">
        <v>371</v>
      </c>
    </row>
    <row r="88" spans="1:16" ht="14.25">
      <c r="A88" s="43"/>
      <c r="B88" s="36" t="s">
        <v>174</v>
      </c>
      <c r="C88" s="36" t="s">
        <v>263</v>
      </c>
      <c r="D88" s="4" t="s">
        <v>332</v>
      </c>
      <c r="E88" s="23">
        <v>0.19582934390581647</v>
      </c>
      <c r="F88" s="23">
        <v>0.14438310941310645</v>
      </c>
      <c r="G88" s="23">
        <v>0.2642076942247021</v>
      </c>
      <c r="H88" s="23">
        <v>0.26426365288423237</v>
      </c>
      <c r="I88" s="23">
        <v>0.13131619957214252</v>
      </c>
      <c r="J88" s="8">
        <v>1.1276801570193011</v>
      </c>
      <c r="K88" s="8">
        <v>1.7734690352467657</v>
      </c>
      <c r="L88" s="8">
        <v>-0.9483486293501622</v>
      </c>
      <c r="M88" s="8">
        <v>1.5181061693952573</v>
      </c>
      <c r="N88" t="s">
        <v>7</v>
      </c>
      <c r="O88" s="1" t="s">
        <v>74</v>
      </c>
      <c r="P88" s="1" t="s">
        <v>371</v>
      </c>
    </row>
    <row r="89" spans="1:16" ht="14.25">
      <c r="A89" s="43"/>
      <c r="B89" s="36" t="s">
        <v>154</v>
      </c>
      <c r="C89" s="36" t="s">
        <v>264</v>
      </c>
      <c r="D89" s="3" t="s">
        <v>333</v>
      </c>
      <c r="E89" s="21">
        <v>0.1949776901525371</v>
      </c>
      <c r="F89" s="21">
        <v>0.1290858150876829</v>
      </c>
      <c r="G89" s="21">
        <v>0.2689114869772751</v>
      </c>
      <c r="H89" s="21">
        <v>0.27394417349797656</v>
      </c>
      <c r="I89" s="21">
        <v>0.13308083428452838</v>
      </c>
      <c r="J89" s="8">
        <v>2.6524007717405214</v>
      </c>
      <c r="K89" s="8">
        <v>0.7114466081315148</v>
      </c>
      <c r="L89" s="8">
        <v>-0.7483915215859723</v>
      </c>
      <c r="M89" s="8">
        <v>1.0913502425111288</v>
      </c>
      <c r="N89" t="s">
        <v>7</v>
      </c>
      <c r="O89" s="2" t="s">
        <v>232</v>
      </c>
      <c r="P89" s="2" t="s">
        <v>361</v>
      </c>
    </row>
    <row r="90" spans="1:16" ht="14.25">
      <c r="A90" s="43"/>
      <c r="B90" s="36" t="s">
        <v>173</v>
      </c>
      <c r="C90" s="36" t="s">
        <v>224</v>
      </c>
      <c r="D90" s="4" t="s">
        <v>334</v>
      </c>
      <c r="E90" s="23">
        <v>0.14750692946149332</v>
      </c>
      <c r="F90" s="23">
        <v>0.07441658415873988</v>
      </c>
      <c r="G90" s="23">
        <v>0.3056583523339281</v>
      </c>
      <c r="H90" s="23">
        <v>0.3593235911637453</v>
      </c>
      <c r="I90" s="23">
        <v>0.11309454288209349</v>
      </c>
      <c r="J90" s="8">
        <v>-0.47112006161183656</v>
      </c>
      <c r="K90" s="8">
        <v>-1.5126287010931778</v>
      </c>
      <c r="L90" s="8">
        <v>0.946706443234243</v>
      </c>
      <c r="M90" s="8">
        <v>-1.197476737292817</v>
      </c>
      <c r="N90" t="s">
        <v>7</v>
      </c>
      <c r="O90" s="2" t="s">
        <v>349</v>
      </c>
      <c r="P90" s="2" t="s">
        <v>349</v>
      </c>
    </row>
    <row r="91" spans="1:16" ht="14.25">
      <c r="A91" s="43"/>
      <c r="B91" s="36" t="s">
        <v>175</v>
      </c>
      <c r="C91" s="36" t="s">
        <v>265</v>
      </c>
      <c r="D91" s="4" t="s">
        <v>335</v>
      </c>
      <c r="E91" s="23">
        <v>0.15204860132963344</v>
      </c>
      <c r="F91" s="23">
        <v>0.08435172905070555</v>
      </c>
      <c r="G91" s="23">
        <v>0.28993731646060844</v>
      </c>
      <c r="H91" s="23">
        <v>0.33027414562673324</v>
      </c>
      <c r="I91" s="23">
        <v>0.14338820753231923</v>
      </c>
      <c r="J91" s="8">
        <v>0.7207497300620899</v>
      </c>
      <c r="K91" s="8">
        <v>-0.8029871969708234</v>
      </c>
      <c r="L91" s="8">
        <v>0.552805303415563</v>
      </c>
      <c r="M91" s="8">
        <v>-0.9103124775035208</v>
      </c>
      <c r="N91" t="s">
        <v>6</v>
      </c>
      <c r="O91" s="2" t="s">
        <v>233</v>
      </c>
      <c r="P91" t="s">
        <v>372</v>
      </c>
    </row>
    <row r="92" spans="1:16" ht="14.25">
      <c r="A92" s="43"/>
      <c r="B92" s="36" t="s">
        <v>176</v>
      </c>
      <c r="C92" s="36"/>
      <c r="D92" s="4" t="s">
        <v>336</v>
      </c>
      <c r="E92" s="23">
        <v>0.18605111283825987</v>
      </c>
      <c r="F92" s="23">
        <v>0.09541737349516168</v>
      </c>
      <c r="G92" s="23">
        <v>0.29031543986029784</v>
      </c>
      <c r="H92" s="23">
        <v>0.2939926911893421</v>
      </c>
      <c r="I92" s="23">
        <v>0.1342233826169386</v>
      </c>
      <c r="J92" s="8">
        <v>-0.26973516577727663</v>
      </c>
      <c r="K92" s="8">
        <v>-1.3946176172518234</v>
      </c>
      <c r="L92" s="8">
        <v>-0.8137566781539618</v>
      </c>
      <c r="M92" s="8">
        <v>0.057750405245231895</v>
      </c>
      <c r="N92" t="s">
        <v>6</v>
      </c>
      <c r="O92" s="2" t="s">
        <v>233</v>
      </c>
      <c r="P92" s="2" t="s">
        <v>372</v>
      </c>
    </row>
    <row r="93" spans="1:16" ht="14.25">
      <c r="A93" s="43"/>
      <c r="B93" s="36" t="s">
        <v>177</v>
      </c>
      <c r="C93" s="36" t="s">
        <v>266</v>
      </c>
      <c r="D93" s="4" t="s">
        <v>337</v>
      </c>
      <c r="E93" s="23">
        <v>0.16598963500941838</v>
      </c>
      <c r="F93" s="23">
        <v>0.09883304612690633</v>
      </c>
      <c r="G93" s="23">
        <v>0.2753413634211217</v>
      </c>
      <c r="H93" s="23">
        <v>0.30978587234692634</v>
      </c>
      <c r="I93" s="23">
        <v>0.15005008309562723</v>
      </c>
      <c r="J93" s="8">
        <v>0.11659504255840945</v>
      </c>
      <c r="K93" s="8">
        <v>-0.2291953931259891</v>
      </c>
      <c r="L93" s="8">
        <v>0.40124146404224975</v>
      </c>
      <c r="M93" s="8">
        <v>-0.31362421435509685</v>
      </c>
      <c r="N93" t="s">
        <v>5</v>
      </c>
      <c r="O93" s="2" t="s">
        <v>233</v>
      </c>
      <c r="P93" t="s">
        <v>373</v>
      </c>
    </row>
    <row r="94" spans="1:16" ht="14.25">
      <c r="A94" s="43"/>
      <c r="B94" s="36" t="s">
        <v>178</v>
      </c>
      <c r="C94" s="36"/>
      <c r="D94" s="4" t="s">
        <v>338</v>
      </c>
      <c r="E94" s="23">
        <v>0.161128796724425</v>
      </c>
      <c r="F94" s="23">
        <v>0.10313624148648759</v>
      </c>
      <c r="G94" s="23">
        <v>0.2832372153618846</v>
      </c>
      <c r="H94" s="23">
        <v>0.3081792968237924</v>
      </c>
      <c r="I94" s="23">
        <v>0.14431844960341048</v>
      </c>
      <c r="J94" s="8">
        <v>0.6919804592285809</v>
      </c>
      <c r="K94" s="8">
        <v>0.4013417102993949</v>
      </c>
      <c r="L94" s="8">
        <v>0.0010002379477133713</v>
      </c>
      <c r="M94" s="8">
        <v>-0.32577454328892697</v>
      </c>
      <c r="N94" t="s">
        <v>5</v>
      </c>
      <c r="O94" s="2" t="s">
        <v>233</v>
      </c>
      <c r="P94" s="2" t="s">
        <v>373</v>
      </c>
    </row>
    <row r="95" spans="1:16" ht="14.25">
      <c r="A95" s="43"/>
      <c r="B95" s="36" t="s">
        <v>181</v>
      </c>
      <c r="C95" s="36" t="s">
        <v>267</v>
      </c>
      <c r="D95" s="4" t="s">
        <v>339</v>
      </c>
      <c r="E95" s="23">
        <v>0.16671446676164386</v>
      </c>
      <c r="F95" s="23">
        <v>0.10037116769555288</v>
      </c>
      <c r="G95" s="23">
        <v>0.26461972972733755</v>
      </c>
      <c r="H95" s="23">
        <v>0.31094521768829325</v>
      </c>
      <c r="I95" s="23">
        <v>0.1573494181271726</v>
      </c>
      <c r="J95" s="8">
        <v>0.5661819085031772</v>
      </c>
      <c r="K95" s="8">
        <v>-0.13550339985267743</v>
      </c>
      <c r="L95" s="8">
        <v>0.9412140170344219</v>
      </c>
      <c r="M95" s="8">
        <v>-0.26412758856148166</v>
      </c>
      <c r="N95" t="s">
        <v>5</v>
      </c>
      <c r="O95" s="2" t="s">
        <v>233</v>
      </c>
      <c r="P95" t="s">
        <v>362</v>
      </c>
    </row>
    <row r="96" spans="1:16" ht="14.25">
      <c r="A96" s="43"/>
      <c r="B96" s="36" t="s">
        <v>268</v>
      </c>
      <c r="C96" s="36" t="s">
        <v>269</v>
      </c>
      <c r="D96" s="4" t="s">
        <v>340</v>
      </c>
      <c r="E96" s="23">
        <v>0.16721837089646577</v>
      </c>
      <c r="F96" s="23">
        <v>0.09721838897074574</v>
      </c>
      <c r="G96" s="23">
        <v>0.2705005261015659</v>
      </c>
      <c r="H96" s="23">
        <v>0.30983019177064497</v>
      </c>
      <c r="I96" s="23">
        <v>0.15523252226057757</v>
      </c>
      <c r="J96" s="8">
        <v>0.5177208758941866</v>
      </c>
      <c r="K96" s="8">
        <v>-0.4272570539872005</v>
      </c>
      <c r="L96" s="8">
        <v>0.6205984582460005</v>
      </c>
      <c r="M96" s="8">
        <v>-0.3220349102326777</v>
      </c>
      <c r="N96" t="s">
        <v>5</v>
      </c>
      <c r="O96" s="2" t="s">
        <v>233</v>
      </c>
      <c r="P96" s="2" t="s">
        <v>362</v>
      </c>
    </row>
    <row r="97" spans="1:16" ht="14.25">
      <c r="A97" s="43"/>
      <c r="B97" s="36" t="s">
        <v>179</v>
      </c>
      <c r="C97" s="36" t="s">
        <v>270</v>
      </c>
      <c r="D97" s="4" t="s">
        <v>341</v>
      </c>
      <c r="E97" s="23">
        <v>0.16480129600349497</v>
      </c>
      <c r="F97" s="23">
        <v>0.10598146749049758</v>
      </c>
      <c r="G97" s="23">
        <v>0.2585141069467977</v>
      </c>
      <c r="H97" s="23">
        <v>0.3212912721336818</v>
      </c>
      <c r="I97" s="23">
        <v>0.14941185742552796</v>
      </c>
      <c r="J97" s="8">
        <v>0.75034098006227</v>
      </c>
      <c r="K97" s="8">
        <v>0.44369847942387</v>
      </c>
      <c r="L97" s="8">
        <v>1.6736216270346402</v>
      </c>
      <c r="M97" s="8">
        <v>-0.18260090398510753</v>
      </c>
      <c r="N97" t="s">
        <v>5</v>
      </c>
      <c r="O97" s="2" t="s">
        <v>233</v>
      </c>
      <c r="P97" s="2" t="s">
        <v>362</v>
      </c>
    </row>
    <row r="98" spans="1:16" s="16" customFormat="1" ht="14.25">
      <c r="A98" s="45" t="s">
        <v>271</v>
      </c>
      <c r="B98" s="37" t="s">
        <v>219</v>
      </c>
      <c r="C98" s="37"/>
      <c r="D98" s="17" t="s">
        <v>342</v>
      </c>
      <c r="E98" s="25">
        <v>0.21538943992571716</v>
      </c>
      <c r="F98" s="25">
        <v>0.14116105103985319</v>
      </c>
      <c r="G98" s="25">
        <v>0.2519507425579716</v>
      </c>
      <c r="H98" s="25">
        <v>0.25212278300438606</v>
      </c>
      <c r="I98" s="25">
        <v>0.13937598347207195</v>
      </c>
      <c r="J98" s="18">
        <v>0.1453643133919185</v>
      </c>
      <c r="K98" s="18">
        <v>0.6171757630961019</v>
      </c>
      <c r="L98" s="18">
        <v>-0.943258333289936</v>
      </c>
      <c r="M98" s="18">
        <v>1.9716577001477753</v>
      </c>
      <c r="N98" s="16" t="s">
        <v>7</v>
      </c>
      <c r="O98" s="16" t="s">
        <v>232</v>
      </c>
      <c r="P98" s="16" t="s">
        <v>361</v>
      </c>
    </row>
    <row r="99" spans="1:16" s="16" customFormat="1" ht="14.25">
      <c r="A99" s="45"/>
      <c r="B99" s="37" t="s">
        <v>212</v>
      </c>
      <c r="C99" s="37" t="s">
        <v>219</v>
      </c>
      <c r="D99" s="17" t="s">
        <v>343</v>
      </c>
      <c r="E99" s="25">
        <v>0.21196766233458836</v>
      </c>
      <c r="F99" s="25">
        <v>0.1462540165639253</v>
      </c>
      <c r="G99" s="25">
        <v>0.2443933230067119</v>
      </c>
      <c r="H99" s="25">
        <v>0.2501965514210597</v>
      </c>
      <c r="I99" s="25">
        <v>0.14718844667371478</v>
      </c>
      <c r="J99" s="18">
        <v>0.16591379255871036</v>
      </c>
      <c r="K99" s="18">
        <v>1.1056795924313139</v>
      </c>
      <c r="L99" s="18">
        <v>-0.6940298065468703</v>
      </c>
      <c r="M99" s="18">
        <v>2.0193525083853454</v>
      </c>
      <c r="N99" s="16" t="s">
        <v>7</v>
      </c>
      <c r="O99" s="16" t="s">
        <v>232</v>
      </c>
      <c r="P99" s="16" t="s">
        <v>361</v>
      </c>
    </row>
    <row r="100" spans="1:16" s="16" customFormat="1" ht="14.25">
      <c r="A100" s="45"/>
      <c r="B100" s="37" t="s">
        <v>213</v>
      </c>
      <c r="C100" s="37" t="s">
        <v>224</v>
      </c>
      <c r="D100" s="17" t="s">
        <v>334</v>
      </c>
      <c r="E100" s="25">
        <v>0.14750692946149332</v>
      </c>
      <c r="F100" s="25">
        <v>0.07441658415873988</v>
      </c>
      <c r="G100" s="25">
        <v>0.3056583523339281</v>
      </c>
      <c r="H100" s="25">
        <v>0.3593235911637453</v>
      </c>
      <c r="I100" s="25">
        <v>0.11309454288209349</v>
      </c>
      <c r="J100" s="18">
        <v>-0.47112006161183656</v>
      </c>
      <c r="K100" s="18">
        <v>-1.5126287010931778</v>
      </c>
      <c r="L100" s="18">
        <v>0.946706443234243</v>
      </c>
      <c r="M100" s="18">
        <v>-1.197476737292817</v>
      </c>
      <c r="N100" s="16" t="s">
        <v>5</v>
      </c>
      <c r="O100" s="16" t="s">
        <v>349</v>
      </c>
      <c r="P100" s="16" t="s">
        <v>349</v>
      </c>
    </row>
    <row r="101" spans="1:16" s="16" customFormat="1" ht="14.25">
      <c r="A101" s="45"/>
      <c r="B101" s="37" t="s">
        <v>214</v>
      </c>
      <c r="C101" s="37" t="s">
        <v>272</v>
      </c>
      <c r="D101" s="16" t="s">
        <v>344</v>
      </c>
      <c r="E101" s="18">
        <v>0.16621694549379384</v>
      </c>
      <c r="F101" s="18">
        <v>0.09156323079690591</v>
      </c>
      <c r="G101" s="18">
        <v>0.28782155063860404</v>
      </c>
      <c r="H101" s="18">
        <v>0.30095340888649036</v>
      </c>
      <c r="I101" s="18">
        <v>0.15344486418420578</v>
      </c>
      <c r="J101" s="18">
        <v>-0.3437132907777271</v>
      </c>
      <c r="K101" s="18">
        <v>-0.8580728780011143</v>
      </c>
      <c r="L101" s="18">
        <v>-0.4575861198185188</v>
      </c>
      <c r="M101" s="18">
        <v>-0.4657307368051159</v>
      </c>
      <c r="N101" s="16" t="s">
        <v>6</v>
      </c>
      <c r="O101" s="16" t="s">
        <v>233</v>
      </c>
      <c r="P101" s="16" t="s">
        <v>372</v>
      </c>
    </row>
    <row r="102" spans="1:16" s="16" customFormat="1" ht="14.25">
      <c r="A102" s="45"/>
      <c r="B102" s="37" t="s">
        <v>215</v>
      </c>
      <c r="C102" s="37"/>
      <c r="D102" s="17" t="s">
        <v>345</v>
      </c>
      <c r="E102" s="25">
        <v>0.16821351426200765</v>
      </c>
      <c r="F102" s="25">
        <v>0.09153440439207572</v>
      </c>
      <c r="G102" s="25">
        <v>0.2947120141868179</v>
      </c>
      <c r="H102" s="25">
        <v>0.29912533075243064</v>
      </c>
      <c r="I102" s="25">
        <v>0.14641473640666794</v>
      </c>
      <c r="J102" s="18">
        <v>2.220861709237893</v>
      </c>
      <c r="K102" s="18">
        <v>-0.9527864420379405</v>
      </c>
      <c r="L102" s="18">
        <v>-0.7888083930037622</v>
      </c>
      <c r="M102" s="18">
        <v>-0.4235220946312364</v>
      </c>
      <c r="N102" s="16" t="s">
        <v>5</v>
      </c>
      <c r="O102" s="16" t="s">
        <v>233</v>
      </c>
      <c r="P102" s="16" t="s">
        <v>372</v>
      </c>
    </row>
    <row r="103" spans="1:16" ht="14.25">
      <c r="A103" s="43" t="s">
        <v>273</v>
      </c>
      <c r="B103" s="38" t="s">
        <v>223</v>
      </c>
      <c r="C103" s="36" t="s">
        <v>262</v>
      </c>
      <c r="D103" s="3" t="s">
        <v>331</v>
      </c>
      <c r="E103" s="21">
        <v>0.19666338997855742</v>
      </c>
      <c r="F103" s="21">
        <v>0.1634473494347462</v>
      </c>
      <c r="G103" s="21">
        <v>0.25947157381939356</v>
      </c>
      <c r="H103" s="21">
        <v>0.24888486570463877</v>
      </c>
      <c r="I103" s="21">
        <v>0.13153282106266395</v>
      </c>
      <c r="J103" s="8">
        <v>0.31304806339293967</v>
      </c>
      <c r="K103" s="8">
        <v>3.0976990097532977</v>
      </c>
      <c r="L103" s="8">
        <v>-1.3915580645801515</v>
      </c>
      <c r="M103" s="8">
        <v>2.0735652460221736</v>
      </c>
      <c r="N103" t="s">
        <v>7</v>
      </c>
      <c r="O103" s="1" t="s">
        <v>74</v>
      </c>
      <c r="P103" s="1" t="s">
        <v>371</v>
      </c>
    </row>
    <row r="104" spans="1:16" ht="14.25">
      <c r="A104" s="43"/>
      <c r="B104" s="38" t="s">
        <v>219</v>
      </c>
      <c r="C104" s="36"/>
      <c r="D104" s="4" t="s">
        <v>342</v>
      </c>
      <c r="E104" s="23">
        <v>0.21538943992571716</v>
      </c>
      <c r="F104" s="23">
        <v>0.14116105103985319</v>
      </c>
      <c r="G104" s="23">
        <v>0.2519507425579716</v>
      </c>
      <c r="H104" s="23">
        <v>0.25212278300438606</v>
      </c>
      <c r="I104" s="23">
        <v>0.13937598347207195</v>
      </c>
      <c r="J104" s="8">
        <v>0.1453643133919185</v>
      </c>
      <c r="K104" s="8">
        <v>0.6171757630961019</v>
      </c>
      <c r="L104" s="8">
        <v>-0.943258333289936</v>
      </c>
      <c r="M104" s="8">
        <v>1.9716577001477753</v>
      </c>
      <c r="N104" t="s">
        <v>7</v>
      </c>
      <c r="O104" s="2" t="s">
        <v>232</v>
      </c>
      <c r="P104" s="2" t="s">
        <v>361</v>
      </c>
    </row>
    <row r="105" spans="1:16" ht="14.25">
      <c r="A105" s="43"/>
      <c r="B105" s="38" t="s">
        <v>224</v>
      </c>
      <c r="C105" s="36"/>
      <c r="D105" s="4" t="s">
        <v>334</v>
      </c>
      <c r="E105" s="23">
        <v>0.14750692946149332</v>
      </c>
      <c r="F105" s="23">
        <v>0.07441658415873988</v>
      </c>
      <c r="G105" s="23">
        <v>0.3056583523339281</v>
      </c>
      <c r="H105" s="23">
        <v>0.3593235911637453</v>
      </c>
      <c r="I105" s="23">
        <v>0.11309454288209349</v>
      </c>
      <c r="J105" s="8">
        <v>-0.47112006161183656</v>
      </c>
      <c r="K105" s="8">
        <v>-1.5126287010931778</v>
      </c>
      <c r="L105" s="8">
        <v>0.946706443234243</v>
      </c>
      <c r="M105" s="8">
        <v>-1.197476737292817</v>
      </c>
      <c r="N105" t="s">
        <v>5</v>
      </c>
      <c r="O105" s="2" t="s">
        <v>349</v>
      </c>
      <c r="P105" s="1" t="s">
        <v>349</v>
      </c>
    </row>
    <row r="106" spans="1:16" ht="14.25">
      <c r="A106" s="43"/>
      <c r="B106" s="38" t="s">
        <v>213</v>
      </c>
      <c r="C106" s="36" t="s">
        <v>224</v>
      </c>
      <c r="D106" s="4" t="s">
        <v>334</v>
      </c>
      <c r="E106" s="23">
        <v>0.14750692946149332</v>
      </c>
      <c r="F106" s="23">
        <v>0.07441658415873988</v>
      </c>
      <c r="G106" s="23">
        <v>0.3056583523339281</v>
      </c>
      <c r="H106" s="23">
        <v>0.3593235911637453</v>
      </c>
      <c r="I106" s="23">
        <v>0.11309454288209349</v>
      </c>
      <c r="J106" s="8">
        <v>-0.47112006161183656</v>
      </c>
      <c r="K106" s="8">
        <v>-1.5126287010931778</v>
      </c>
      <c r="L106" s="8">
        <v>0.946706443234243</v>
      </c>
      <c r="M106" s="8">
        <v>-1.197476737292817</v>
      </c>
      <c r="N106" t="s">
        <v>5</v>
      </c>
      <c r="O106" s="2" t="s">
        <v>349</v>
      </c>
      <c r="P106" s="1" t="s">
        <v>349</v>
      </c>
    </row>
    <row r="107" spans="1:16" ht="14.25">
      <c r="A107" s="43"/>
      <c r="B107" s="38" t="s">
        <v>222</v>
      </c>
      <c r="C107" s="36"/>
      <c r="D107" s="4" t="s">
        <v>346</v>
      </c>
      <c r="E107" s="23">
        <v>0.2305536565388633</v>
      </c>
      <c r="F107" s="23">
        <v>0.1380519748319135</v>
      </c>
      <c r="G107" s="23">
        <v>0.26693431253656763</v>
      </c>
      <c r="H107" s="23">
        <v>0.23493266322678258</v>
      </c>
      <c r="I107" s="23">
        <v>0.12952739286587292</v>
      </c>
      <c r="J107" s="8">
        <v>0.5152549383941714</v>
      </c>
      <c r="K107" s="8">
        <v>-0.1816587539382803</v>
      </c>
      <c r="L107" s="8">
        <v>-2.246196498425229</v>
      </c>
      <c r="M107" s="8">
        <v>2.3213631717737297</v>
      </c>
      <c r="N107" t="s">
        <v>7</v>
      </c>
      <c r="O107" s="2" t="s">
        <v>349</v>
      </c>
      <c r="P107" s="1" t="s">
        <v>349</v>
      </c>
    </row>
    <row r="108" spans="1:16" ht="14.25">
      <c r="A108" s="43"/>
      <c r="B108" s="38" t="s">
        <v>214</v>
      </c>
      <c r="C108" s="36" t="s">
        <v>272</v>
      </c>
      <c r="D108" s="4" t="s">
        <v>344</v>
      </c>
      <c r="E108" s="23">
        <v>0.16621694549379384</v>
      </c>
      <c r="F108" s="23">
        <v>0.09156323079690591</v>
      </c>
      <c r="G108" s="23">
        <v>0.28782155063860404</v>
      </c>
      <c r="H108" s="23">
        <v>0.30095340888649036</v>
      </c>
      <c r="I108" s="23">
        <v>0.15344486418420578</v>
      </c>
      <c r="J108" s="8">
        <v>-0.3437132907777271</v>
      </c>
      <c r="K108" s="8">
        <v>-0.8580728780011143</v>
      </c>
      <c r="L108" s="8">
        <v>-0.4575861198185188</v>
      </c>
      <c r="M108" s="8">
        <v>-0.4657307368051159</v>
      </c>
      <c r="N108" t="s">
        <v>6</v>
      </c>
      <c r="O108" s="2" t="s">
        <v>233</v>
      </c>
      <c r="P108" s="2" t="s">
        <v>372</v>
      </c>
    </row>
    <row r="109" spans="1:16" ht="14.25">
      <c r="A109" s="43"/>
      <c r="B109" s="38" t="s">
        <v>227</v>
      </c>
      <c r="C109" s="36" t="s">
        <v>274</v>
      </c>
      <c r="D109" s="3" t="s">
        <v>347</v>
      </c>
      <c r="E109" s="21">
        <v>0.15798799456229543</v>
      </c>
      <c r="F109" s="21">
        <v>0.08838177334610998</v>
      </c>
      <c r="G109" s="21">
        <v>0.2667492626432054</v>
      </c>
      <c r="H109" s="21">
        <v>0.33060338174002146</v>
      </c>
      <c r="I109" s="21">
        <v>0.1562775877083679</v>
      </c>
      <c r="J109" s="8">
        <v>0.5851231675612637</v>
      </c>
      <c r="K109" s="8">
        <v>-0.7373115579377718</v>
      </c>
      <c r="L109" s="8">
        <v>1.6362345802025753</v>
      </c>
      <c r="M109" s="8">
        <v>-0.7061424698783836</v>
      </c>
      <c r="N109" t="s">
        <v>5</v>
      </c>
      <c r="O109" s="2" t="s">
        <v>233</v>
      </c>
      <c r="P109" s="2" t="s">
        <v>372</v>
      </c>
    </row>
    <row r="110" spans="1:16" ht="14.25">
      <c r="A110" s="43"/>
      <c r="B110" s="38" t="s">
        <v>228</v>
      </c>
      <c r="C110" s="36" t="s">
        <v>274</v>
      </c>
      <c r="D110" s="4" t="s">
        <v>335</v>
      </c>
      <c r="E110" s="23">
        <v>0.15204860132963344</v>
      </c>
      <c r="F110" s="23">
        <v>0.08435172905070555</v>
      </c>
      <c r="G110" s="23">
        <v>0.28993731646060844</v>
      </c>
      <c r="H110" s="23">
        <v>0.33027414562673324</v>
      </c>
      <c r="I110" s="23">
        <v>0.14338820753231923</v>
      </c>
      <c r="J110" s="8">
        <v>0.7207497300620899</v>
      </c>
      <c r="K110" s="8">
        <v>-0.8029871969708234</v>
      </c>
      <c r="L110" s="8">
        <v>0.552805303415563</v>
      </c>
      <c r="M110" s="8">
        <v>-0.9103124775035208</v>
      </c>
      <c r="N110" t="s">
        <v>5</v>
      </c>
      <c r="O110" s="2" t="s">
        <v>233</v>
      </c>
      <c r="P110" s="2" t="s">
        <v>372</v>
      </c>
    </row>
    <row r="111" spans="1:16" ht="14.25">
      <c r="A111" s="43"/>
      <c r="B111" s="38" t="s">
        <v>229</v>
      </c>
      <c r="C111" s="36" t="s">
        <v>274</v>
      </c>
      <c r="D111" s="4" t="s">
        <v>348</v>
      </c>
      <c r="E111" s="23">
        <v>0.16565914728303557</v>
      </c>
      <c r="F111" s="23">
        <v>0.09189044045504643</v>
      </c>
      <c r="G111" s="23">
        <v>0.2861210458649643</v>
      </c>
      <c r="H111" s="23">
        <v>0.3150118744556538</v>
      </c>
      <c r="I111" s="23">
        <v>0.14131749194129983</v>
      </c>
      <c r="J111" s="8">
        <v>1.5303992092336878</v>
      </c>
      <c r="K111" s="8">
        <v>-0.8040085850914277</v>
      </c>
      <c r="L111" s="8">
        <v>0.14055021852554664</v>
      </c>
      <c r="M111" s="8">
        <v>-0.4706622826352634</v>
      </c>
      <c r="N111" t="s">
        <v>5</v>
      </c>
      <c r="O111" s="2" t="s">
        <v>233</v>
      </c>
      <c r="P111" s="2" t="s">
        <v>372</v>
      </c>
    </row>
    <row r="112" spans="1:16" ht="14.25">
      <c r="A112" s="43"/>
      <c r="B112" s="38" t="s">
        <v>230</v>
      </c>
      <c r="C112" s="36" t="s">
        <v>274</v>
      </c>
      <c r="D112" s="3" t="s">
        <v>347</v>
      </c>
      <c r="E112" s="21">
        <v>0.15798799456229543</v>
      </c>
      <c r="F112" s="21">
        <v>0.08838177334610998</v>
      </c>
      <c r="G112" s="21">
        <v>0.2667492626432054</v>
      </c>
      <c r="H112" s="21">
        <v>0.33060338174002146</v>
      </c>
      <c r="I112" s="21">
        <v>0.1562775877083679</v>
      </c>
      <c r="J112" s="8">
        <v>0.5851231675612637</v>
      </c>
      <c r="K112" s="8">
        <v>-0.7373115579377718</v>
      </c>
      <c r="L112" s="8">
        <v>1.6362345802025753</v>
      </c>
      <c r="M112" s="8">
        <v>-0.7061424698783836</v>
      </c>
      <c r="N112" t="s">
        <v>5</v>
      </c>
      <c r="O112" s="2" t="s">
        <v>233</v>
      </c>
      <c r="P112" s="2" t="s">
        <v>372</v>
      </c>
    </row>
    <row r="113" spans="1:16" ht="14.25">
      <c r="A113" s="43"/>
      <c r="B113" s="38" t="s">
        <v>221</v>
      </c>
      <c r="C113" s="36"/>
      <c r="D113" s="4" t="s">
        <v>345</v>
      </c>
      <c r="E113" s="23">
        <v>0.16821351426200765</v>
      </c>
      <c r="F113" s="23">
        <v>0.09153440439207572</v>
      </c>
      <c r="G113" s="23">
        <v>0.2947120141868179</v>
      </c>
      <c r="H113" s="23">
        <v>0.29912533075243064</v>
      </c>
      <c r="I113" s="23">
        <v>0.14641473640666794</v>
      </c>
      <c r="J113" s="8">
        <v>2.220861709237893</v>
      </c>
      <c r="K113" s="8">
        <v>-0.9527864420379405</v>
      </c>
      <c r="L113" s="8">
        <v>-0.7888083930037622</v>
      </c>
      <c r="M113" s="8">
        <v>-0.4235220946312364</v>
      </c>
      <c r="N113" t="s">
        <v>5</v>
      </c>
      <c r="O113" s="2" t="s">
        <v>233</v>
      </c>
      <c r="P113" s="2" t="s">
        <v>372</v>
      </c>
    </row>
    <row r="114" spans="1:16" ht="14.25">
      <c r="A114" s="43"/>
      <c r="B114" s="38" t="s">
        <v>220</v>
      </c>
      <c r="C114" s="36" t="s">
        <v>178</v>
      </c>
      <c r="D114" s="4" t="s">
        <v>338</v>
      </c>
      <c r="E114" s="23">
        <v>0.161128796724425</v>
      </c>
      <c r="F114" s="23">
        <v>0.10313624148648759</v>
      </c>
      <c r="G114" s="23">
        <v>0.2832372153618846</v>
      </c>
      <c r="H114" s="23">
        <v>0.3081792968237924</v>
      </c>
      <c r="I114" s="23">
        <v>0.14431844960341048</v>
      </c>
      <c r="J114" s="8">
        <v>0.6919804592285809</v>
      </c>
      <c r="K114" s="8">
        <v>0.4013417102993949</v>
      </c>
      <c r="L114" s="8">
        <v>0.0010002379477133713</v>
      </c>
      <c r="M114" s="8">
        <v>-0.32577454328892697</v>
      </c>
      <c r="N114" t="s">
        <v>5</v>
      </c>
      <c r="O114" s="2" t="s">
        <v>233</v>
      </c>
      <c r="P114" s="2" t="s">
        <v>373</v>
      </c>
    </row>
    <row r="115" spans="1:16" ht="14.25">
      <c r="A115" s="43"/>
      <c r="B115" s="38" t="s">
        <v>225</v>
      </c>
      <c r="C115" s="36" t="s">
        <v>267</v>
      </c>
      <c r="D115" s="4" t="s">
        <v>339</v>
      </c>
      <c r="E115" s="23">
        <v>0.16671446676164386</v>
      </c>
      <c r="F115" s="23">
        <v>0.10037116769555288</v>
      </c>
      <c r="G115" s="23">
        <v>0.26461972972733755</v>
      </c>
      <c r="H115" s="23">
        <v>0.31094521768829325</v>
      </c>
      <c r="I115" s="23">
        <v>0.1573494181271726</v>
      </c>
      <c r="J115" s="8">
        <v>0.5661819085031772</v>
      </c>
      <c r="K115" s="8">
        <v>-0.13550339985267743</v>
      </c>
      <c r="L115" s="8">
        <v>0.9412140170344219</v>
      </c>
      <c r="M115" s="8">
        <v>-0.26412758856148166</v>
      </c>
      <c r="N115" t="s">
        <v>5</v>
      </c>
      <c r="O115" s="2" t="s">
        <v>233</v>
      </c>
      <c r="P115" s="2" t="s">
        <v>362</v>
      </c>
    </row>
    <row r="116" spans="1:16" ht="14.25">
      <c r="A116" s="43"/>
      <c r="B116" s="38" t="s">
        <v>231</v>
      </c>
      <c r="C116" s="36" t="s">
        <v>269</v>
      </c>
      <c r="D116" s="4" t="s">
        <v>340</v>
      </c>
      <c r="E116" s="23">
        <v>0.16721837089646577</v>
      </c>
      <c r="F116" s="23">
        <v>0.09721838897074574</v>
      </c>
      <c r="G116" s="23">
        <v>0.2705005261015659</v>
      </c>
      <c r="H116" s="23">
        <v>0.30983019177064497</v>
      </c>
      <c r="I116" s="23">
        <v>0.15523252226057757</v>
      </c>
      <c r="J116" s="8">
        <v>0.5177208758941866</v>
      </c>
      <c r="K116" s="8">
        <v>-0.4272570539872005</v>
      </c>
      <c r="L116" s="8">
        <v>0.6205984582460005</v>
      </c>
      <c r="M116" s="8">
        <v>-0.3220349102326777</v>
      </c>
      <c r="N116" t="s">
        <v>5</v>
      </c>
      <c r="O116" s="2" t="s">
        <v>233</v>
      </c>
      <c r="P116" s="2" t="s">
        <v>362</v>
      </c>
    </row>
    <row r="117" spans="5:9" ht="14.25">
      <c r="E117" s="8"/>
      <c r="F117" s="8"/>
      <c r="G117" s="8"/>
      <c r="H117" s="8"/>
      <c r="I117" s="8"/>
    </row>
  </sheetData>
  <sheetProtection/>
  <mergeCells count="11">
    <mergeCell ref="A10:A17"/>
    <mergeCell ref="A3:A9"/>
    <mergeCell ref="E1:I1"/>
    <mergeCell ref="A98:A102"/>
    <mergeCell ref="A103:A116"/>
    <mergeCell ref="J1:M1"/>
    <mergeCell ref="A18:A39"/>
    <mergeCell ref="A40:A58"/>
    <mergeCell ref="A59:A70"/>
    <mergeCell ref="A71:A85"/>
    <mergeCell ref="A86:A9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4"/>
  <sheetViews>
    <sheetView tabSelected="1" zoomScale="80" zoomScaleNormal="80" zoomScalePageLayoutView="0" workbookViewId="0" topLeftCell="A1">
      <selection activeCell="I10" sqref="I10"/>
    </sheetView>
  </sheetViews>
  <sheetFormatPr defaultColWidth="11.421875" defaultRowHeight="15"/>
  <cols>
    <col min="1" max="1" width="16.8515625" style="9" customWidth="1"/>
    <col min="2" max="2" width="30.7109375" style="0" customWidth="1"/>
    <col min="3" max="4" width="20.8515625" style="2" customWidth="1"/>
    <col min="5" max="5" width="20.8515625" style="0" customWidth="1"/>
    <col min="6" max="7" width="20.8515625" style="1" customWidth="1"/>
    <col min="8" max="8" width="20.8515625" style="0" customWidth="1"/>
    <col min="9" max="9" width="20.8515625" style="2" customWidth="1"/>
    <col min="10" max="11" width="20.8515625" style="1" customWidth="1"/>
    <col min="14" max="20" width="5.7109375" style="2" customWidth="1"/>
    <col min="21" max="21" width="5.7109375" style="0" customWidth="1"/>
  </cols>
  <sheetData>
    <row r="1" spans="1:11" s="16" customFormat="1" ht="14.25">
      <c r="A1" s="34"/>
      <c r="C1" s="16" t="s">
        <v>127</v>
      </c>
      <c r="D1" s="16" t="s">
        <v>125</v>
      </c>
      <c r="E1" s="16" t="s">
        <v>114</v>
      </c>
      <c r="F1" s="16" t="s">
        <v>218</v>
      </c>
      <c r="G1" s="16" t="s">
        <v>217</v>
      </c>
      <c r="H1" s="16" t="s">
        <v>117</v>
      </c>
      <c r="I1" s="16" t="s">
        <v>123</v>
      </c>
      <c r="J1" s="16" t="s">
        <v>210</v>
      </c>
      <c r="K1" s="16" t="s">
        <v>216</v>
      </c>
    </row>
    <row r="2" spans="2:11" ht="14.25">
      <c r="B2" s="1" t="s">
        <v>129</v>
      </c>
      <c r="C2" s="1" t="s">
        <v>128</v>
      </c>
      <c r="D2" s="1" t="s">
        <v>124</v>
      </c>
      <c r="E2" s="1" t="s">
        <v>113</v>
      </c>
      <c r="F2" s="1" t="s">
        <v>113</v>
      </c>
      <c r="G2" s="1" t="s">
        <v>183</v>
      </c>
      <c r="H2" s="1" t="s">
        <v>115</v>
      </c>
      <c r="I2" s="1" t="s">
        <v>116</v>
      </c>
      <c r="J2" s="1" t="s">
        <v>116</v>
      </c>
      <c r="K2" s="1" t="s">
        <v>116</v>
      </c>
    </row>
    <row r="3" spans="2:11" ht="14.25">
      <c r="B3" s="1" t="s">
        <v>118</v>
      </c>
      <c r="C3" s="1" t="s">
        <v>130</v>
      </c>
      <c r="D3" s="1" t="s">
        <v>126</v>
      </c>
      <c r="E3" s="1" t="s">
        <v>182</v>
      </c>
      <c r="F3" s="1" t="s">
        <v>184</v>
      </c>
      <c r="G3" s="1" t="s">
        <v>185</v>
      </c>
      <c r="H3" s="1" t="s">
        <v>120</v>
      </c>
      <c r="I3" s="1" t="s">
        <v>119</v>
      </c>
      <c r="J3" s="1" t="s">
        <v>211</v>
      </c>
      <c r="K3" s="1" t="s">
        <v>226</v>
      </c>
    </row>
    <row r="4" spans="1:11" s="2" customFormat="1" ht="14.25">
      <c r="A4" s="9"/>
      <c r="B4" s="1" t="s">
        <v>354</v>
      </c>
      <c r="C4" s="1">
        <v>600</v>
      </c>
      <c r="D4" s="13">
        <v>1127.7</v>
      </c>
      <c r="E4" s="1">
        <v>1288.7</v>
      </c>
      <c r="F4" s="1">
        <v>1158.1</v>
      </c>
      <c r="G4" s="1">
        <v>775.4</v>
      </c>
      <c r="H4" s="1">
        <v>1330.7</v>
      </c>
      <c r="I4" s="1">
        <v>1384.5</v>
      </c>
      <c r="J4" s="1">
        <v>478.7</v>
      </c>
      <c r="K4" s="13">
        <v>1155</v>
      </c>
    </row>
    <row r="5" spans="1:11" s="2" customFormat="1" ht="14.25">
      <c r="A5" s="9"/>
      <c r="B5" s="1" t="s">
        <v>352</v>
      </c>
      <c r="C5" s="1">
        <v>92</v>
      </c>
      <c r="D5" s="13">
        <v>209.5</v>
      </c>
      <c r="E5" s="1">
        <v>152.2</v>
      </c>
      <c r="F5" s="1">
        <v>152.2</v>
      </c>
      <c r="G5" s="1">
        <v>152.2</v>
      </c>
      <c r="H5" s="1">
        <v>204.8</v>
      </c>
      <c r="I5" s="1">
        <v>209.5</v>
      </c>
      <c r="J5" s="1">
        <v>152.2</v>
      </c>
      <c r="K5" s="13">
        <v>193.8</v>
      </c>
    </row>
    <row r="6" spans="1:11" s="2" customFormat="1" ht="14.25">
      <c r="A6" s="9"/>
      <c r="B6" s="1" t="s">
        <v>353</v>
      </c>
      <c r="C6" s="1">
        <f>C4/C5</f>
        <v>6.521739130434782</v>
      </c>
      <c r="D6" s="1">
        <f>D4/D5</f>
        <v>5.382816229116945</v>
      </c>
      <c r="E6" s="1">
        <f aca="true" t="shared" si="0" ref="E6:K6">E4/E5</f>
        <v>8.467148488830487</v>
      </c>
      <c r="F6" s="1">
        <f>F4/F5</f>
        <v>7.609067017082785</v>
      </c>
      <c r="G6" s="1">
        <f>G4/G5</f>
        <v>5.0946123521682</v>
      </c>
      <c r="H6" s="1">
        <f t="shared" si="0"/>
        <v>6.49755859375</v>
      </c>
      <c r="I6" s="1">
        <f t="shared" si="0"/>
        <v>6.608591885441528</v>
      </c>
      <c r="J6" s="1">
        <f t="shared" si="0"/>
        <v>3.145203679369251</v>
      </c>
      <c r="K6" s="1">
        <f t="shared" si="0"/>
        <v>5.959752321981424</v>
      </c>
    </row>
    <row r="7" spans="2:11" ht="14.25">
      <c r="B7" s="1" t="s">
        <v>158</v>
      </c>
      <c r="C7" s="1">
        <v>7</v>
      </c>
      <c r="D7" s="1">
        <f>SUM(D11:D22)</f>
        <v>8</v>
      </c>
      <c r="E7" s="1">
        <f aca="true" t="shared" si="1" ref="E7:K7">SUM(E11:E22)</f>
        <v>22</v>
      </c>
      <c r="F7" s="1">
        <f>SUM(F11:F22)</f>
        <v>19</v>
      </c>
      <c r="G7" s="1">
        <f>SUM(G11:G22)</f>
        <v>12</v>
      </c>
      <c r="H7" s="1">
        <f t="shared" si="1"/>
        <v>15</v>
      </c>
      <c r="I7" s="1">
        <f t="shared" si="1"/>
        <v>12</v>
      </c>
      <c r="J7" s="1">
        <f t="shared" si="1"/>
        <v>5</v>
      </c>
      <c r="K7" s="1">
        <f t="shared" si="1"/>
        <v>14</v>
      </c>
    </row>
    <row r="8" spans="1:11" s="2" customFormat="1" ht="14.25">
      <c r="A8" s="9"/>
      <c r="B8" s="1" t="s">
        <v>159</v>
      </c>
      <c r="C8" s="1">
        <v>6</v>
      </c>
      <c r="D8" s="1">
        <v>8</v>
      </c>
      <c r="E8" s="1">
        <v>12</v>
      </c>
      <c r="F8" s="1">
        <v>12</v>
      </c>
      <c r="G8" s="1">
        <v>8</v>
      </c>
      <c r="H8" s="1">
        <v>8</v>
      </c>
      <c r="I8" s="1">
        <v>10</v>
      </c>
      <c r="J8" s="1">
        <v>4</v>
      </c>
      <c r="K8" s="1">
        <v>10</v>
      </c>
    </row>
    <row r="9" spans="2:11" ht="14.25">
      <c r="B9" s="1" t="s">
        <v>160</v>
      </c>
      <c r="C9" s="1">
        <v>5</v>
      </c>
      <c r="D9" s="1">
        <v>7</v>
      </c>
      <c r="E9" s="1">
        <v>4</v>
      </c>
      <c r="F9" s="1">
        <v>5</v>
      </c>
      <c r="G9" s="1">
        <v>5</v>
      </c>
      <c r="H9" s="1">
        <v>6</v>
      </c>
      <c r="I9" s="1">
        <v>7</v>
      </c>
      <c r="J9" s="1">
        <v>3</v>
      </c>
      <c r="K9" s="1">
        <v>6</v>
      </c>
    </row>
    <row r="10" spans="2:11" ht="14.25">
      <c r="B10" s="1" t="s">
        <v>161</v>
      </c>
      <c r="C10" s="1">
        <f>COUNTIF(C11:C22,"&gt;0")</f>
        <v>4</v>
      </c>
      <c r="D10" s="1">
        <f>COUNTIF(D11:D22,"&gt;0")</f>
        <v>4</v>
      </c>
      <c r="E10" s="1">
        <f aca="true" t="shared" si="2" ref="E10:K10">COUNTIF(E11:E22,"&gt;0")</f>
        <v>2</v>
      </c>
      <c r="F10" s="1">
        <f>COUNTIF(F11:F22,"&gt;0")</f>
        <v>2</v>
      </c>
      <c r="G10" s="1">
        <f>COUNTIF(G11:G22,"&gt;0")</f>
        <v>3</v>
      </c>
      <c r="H10" s="1">
        <f t="shared" si="2"/>
        <v>4</v>
      </c>
      <c r="I10" s="1">
        <f t="shared" si="2"/>
        <v>5</v>
      </c>
      <c r="J10" s="1">
        <f t="shared" si="2"/>
        <v>3</v>
      </c>
      <c r="K10" s="1">
        <f t="shared" si="2"/>
        <v>4</v>
      </c>
    </row>
    <row r="11" spans="1:11" ht="14.25">
      <c r="A11" s="47" t="s">
        <v>122</v>
      </c>
      <c r="B11" s="16" t="s">
        <v>162</v>
      </c>
      <c r="C11" s="2">
        <v>0</v>
      </c>
      <c r="D11" s="2">
        <v>0</v>
      </c>
      <c r="E11">
        <v>0</v>
      </c>
      <c r="F11" s="1">
        <v>0</v>
      </c>
      <c r="G11" s="1">
        <v>0</v>
      </c>
      <c r="H11">
        <v>0</v>
      </c>
      <c r="I11" s="2">
        <v>0</v>
      </c>
      <c r="J11" s="1">
        <v>0</v>
      </c>
      <c r="K11" s="1">
        <v>0</v>
      </c>
    </row>
    <row r="12" spans="1:11" s="2" customFormat="1" ht="14.25">
      <c r="A12" s="47"/>
      <c r="B12" s="30" t="s">
        <v>163</v>
      </c>
      <c r="C12" s="2">
        <v>3</v>
      </c>
      <c r="D12" s="2">
        <v>0</v>
      </c>
      <c r="E12" s="2">
        <v>0</v>
      </c>
      <c r="F12" s="1">
        <v>0</v>
      </c>
      <c r="G12" s="1">
        <v>0</v>
      </c>
      <c r="H12" s="2">
        <v>0</v>
      </c>
      <c r="I12" s="2">
        <v>0</v>
      </c>
      <c r="J12" s="1">
        <v>0</v>
      </c>
      <c r="K12" s="1">
        <v>0</v>
      </c>
    </row>
    <row r="13" spans="1:22" ht="14.25">
      <c r="A13" s="47"/>
      <c r="B13" s="27" t="s">
        <v>164</v>
      </c>
      <c r="C13" s="2">
        <v>1</v>
      </c>
      <c r="D13">
        <v>2</v>
      </c>
      <c r="E13">
        <v>0</v>
      </c>
      <c r="F13" s="1">
        <v>0</v>
      </c>
      <c r="G13" s="1">
        <v>0</v>
      </c>
      <c r="H13">
        <v>0</v>
      </c>
      <c r="I13" s="2">
        <v>1</v>
      </c>
      <c r="J13" s="1">
        <v>0</v>
      </c>
      <c r="K13" s="1">
        <v>0</v>
      </c>
      <c r="U13" s="2"/>
      <c r="V13" s="2"/>
    </row>
    <row r="14" spans="1:11" s="2" customFormat="1" ht="14.25">
      <c r="A14" s="47"/>
      <c r="B14" s="28" t="s">
        <v>165</v>
      </c>
      <c r="C14" s="2">
        <v>1</v>
      </c>
      <c r="D14" s="2">
        <v>0</v>
      </c>
      <c r="E14" s="2">
        <v>0</v>
      </c>
      <c r="F14" s="1">
        <v>0</v>
      </c>
      <c r="G14" s="1">
        <v>0</v>
      </c>
      <c r="H14" s="2">
        <v>0</v>
      </c>
      <c r="I14" s="2">
        <v>0</v>
      </c>
      <c r="J14" s="1">
        <v>0</v>
      </c>
      <c r="K14" s="1">
        <v>0</v>
      </c>
    </row>
    <row r="15" spans="1:22" ht="14.25">
      <c r="A15" s="47"/>
      <c r="B15" s="35" t="s">
        <v>166</v>
      </c>
      <c r="C15" s="2">
        <v>2</v>
      </c>
      <c r="D15">
        <v>0</v>
      </c>
      <c r="E15">
        <v>0</v>
      </c>
      <c r="F15" s="1">
        <v>0</v>
      </c>
      <c r="G15" s="1">
        <v>0</v>
      </c>
      <c r="H15">
        <v>1</v>
      </c>
      <c r="I15" s="2">
        <v>0</v>
      </c>
      <c r="J15" s="1">
        <v>0</v>
      </c>
      <c r="K15" s="1">
        <v>0</v>
      </c>
      <c r="U15" s="2"/>
      <c r="V15" s="2"/>
    </row>
    <row r="16" spans="1:22" ht="14.25">
      <c r="A16" s="47"/>
      <c r="B16" s="29" t="s">
        <v>167</v>
      </c>
      <c r="C16" s="2">
        <v>0</v>
      </c>
      <c r="D16">
        <v>2</v>
      </c>
      <c r="E16">
        <v>0</v>
      </c>
      <c r="F16" s="1">
        <v>0</v>
      </c>
      <c r="G16" s="1">
        <v>0</v>
      </c>
      <c r="H16">
        <v>0</v>
      </c>
      <c r="I16" s="2">
        <v>2</v>
      </c>
      <c r="J16" s="1">
        <v>0</v>
      </c>
      <c r="K16" s="1">
        <v>1</v>
      </c>
      <c r="U16" s="2"/>
      <c r="V16" s="2"/>
    </row>
    <row r="17" spans="1:11" s="2" customFormat="1" ht="14.25">
      <c r="A17" s="48" t="s">
        <v>121</v>
      </c>
      <c r="B17" s="16" t="s">
        <v>355</v>
      </c>
      <c r="C17" s="2">
        <v>0</v>
      </c>
      <c r="D17" s="2">
        <v>0</v>
      </c>
      <c r="E17" s="2">
        <v>0</v>
      </c>
      <c r="F17" s="2">
        <v>0</v>
      </c>
      <c r="G17" s="1">
        <v>0</v>
      </c>
      <c r="H17" s="2">
        <v>0</v>
      </c>
      <c r="I17" s="2">
        <v>0</v>
      </c>
      <c r="J17" s="1">
        <v>0</v>
      </c>
      <c r="K17" s="1">
        <v>0</v>
      </c>
    </row>
    <row r="18" spans="1:22" ht="14.25" customHeight="1">
      <c r="A18" s="48"/>
      <c r="B18" s="16" t="s">
        <v>168</v>
      </c>
      <c r="C18" s="2">
        <v>0</v>
      </c>
      <c r="D18">
        <v>0</v>
      </c>
      <c r="E18">
        <v>0</v>
      </c>
      <c r="F18" s="1">
        <v>0</v>
      </c>
      <c r="G18" s="1">
        <v>0</v>
      </c>
      <c r="H18">
        <v>0</v>
      </c>
      <c r="I18" s="2">
        <v>0</v>
      </c>
      <c r="J18" s="1">
        <v>0</v>
      </c>
      <c r="K18" s="1">
        <v>0</v>
      </c>
      <c r="U18" s="2"/>
      <c r="V18" s="2"/>
    </row>
    <row r="19" spans="1:11" ht="14.25">
      <c r="A19" s="48"/>
      <c r="B19" s="31" t="s">
        <v>169</v>
      </c>
      <c r="C19" s="2">
        <v>0</v>
      </c>
      <c r="D19" s="2">
        <v>3</v>
      </c>
      <c r="E19">
        <v>20</v>
      </c>
      <c r="F19" s="1">
        <v>18</v>
      </c>
      <c r="G19" s="1">
        <v>9</v>
      </c>
      <c r="H19">
        <v>1</v>
      </c>
      <c r="I19" s="2">
        <v>1</v>
      </c>
      <c r="J19" s="1">
        <v>2</v>
      </c>
      <c r="K19" s="1">
        <v>1</v>
      </c>
    </row>
    <row r="20" spans="1:11" ht="14.25">
      <c r="A20" s="48"/>
      <c r="B20" s="26" t="s">
        <v>170</v>
      </c>
      <c r="C20" s="2">
        <v>0</v>
      </c>
      <c r="D20" s="2">
        <v>0</v>
      </c>
      <c r="E20">
        <v>0</v>
      </c>
      <c r="F20" s="1">
        <v>0</v>
      </c>
      <c r="G20" s="1">
        <v>0</v>
      </c>
      <c r="H20">
        <v>7</v>
      </c>
      <c r="I20" s="2">
        <v>0</v>
      </c>
      <c r="J20" s="1">
        <v>0</v>
      </c>
      <c r="K20" s="1">
        <v>0</v>
      </c>
    </row>
    <row r="21" spans="1:11" ht="14.25">
      <c r="A21" s="48"/>
      <c r="B21" s="32" t="s">
        <v>171</v>
      </c>
      <c r="C21" s="2">
        <v>0</v>
      </c>
      <c r="D21" s="2">
        <v>0</v>
      </c>
      <c r="E21">
        <v>2</v>
      </c>
      <c r="F21" s="1">
        <v>1</v>
      </c>
      <c r="G21" s="1">
        <v>1</v>
      </c>
      <c r="H21">
        <v>0</v>
      </c>
      <c r="I21" s="2">
        <v>1</v>
      </c>
      <c r="J21" s="1">
        <v>1</v>
      </c>
      <c r="K21" s="1">
        <v>3</v>
      </c>
    </row>
    <row r="22" spans="1:11" ht="14.25">
      <c r="A22" s="48"/>
      <c r="B22" s="33" t="s">
        <v>172</v>
      </c>
      <c r="C22" s="2">
        <v>0</v>
      </c>
      <c r="D22" s="2">
        <v>1</v>
      </c>
      <c r="E22">
        <v>0</v>
      </c>
      <c r="F22" s="1">
        <v>0</v>
      </c>
      <c r="G22" s="1">
        <v>2</v>
      </c>
      <c r="H22">
        <v>6</v>
      </c>
      <c r="I22" s="2">
        <v>7</v>
      </c>
      <c r="J22" s="1">
        <v>2</v>
      </c>
      <c r="K22" s="1">
        <v>9</v>
      </c>
    </row>
    <row r="23" spans="1:11" s="2" customFormat="1" ht="14.25">
      <c r="A23" s="10"/>
      <c r="B23" s="2" t="s">
        <v>6</v>
      </c>
      <c r="C23" s="11">
        <f>3/C$7</f>
        <v>0.42857142857142855</v>
      </c>
      <c r="D23" s="12">
        <f>0/D7</f>
        <v>0</v>
      </c>
      <c r="E23" s="11">
        <f>1/E$7</f>
        <v>0.045454545454545456</v>
      </c>
      <c r="F23" s="11">
        <f>2/F$7</f>
        <v>0.10526315789473684</v>
      </c>
      <c r="G23" s="12">
        <f>2/G7</f>
        <v>0.16666666666666666</v>
      </c>
      <c r="H23" s="11">
        <f>1/H$7</f>
        <v>0.06666666666666667</v>
      </c>
      <c r="I23" s="11">
        <f>3/I$7</f>
        <v>0.25</v>
      </c>
      <c r="J23" s="12">
        <f>1/J7</f>
        <v>0.2</v>
      </c>
      <c r="K23" s="11">
        <f>2/K$7</f>
        <v>0.14285714285714285</v>
      </c>
    </row>
    <row r="24" spans="1:11" s="2" customFormat="1" ht="14.25">
      <c r="A24" s="10"/>
      <c r="B24" s="2" t="s">
        <v>180</v>
      </c>
      <c r="C24" s="11">
        <f>0/C$7</f>
        <v>0</v>
      </c>
      <c r="D24" s="12">
        <f>4/D7</f>
        <v>0.5</v>
      </c>
      <c r="E24" s="11">
        <f>8/E$7</f>
        <v>0.36363636363636365</v>
      </c>
      <c r="F24" s="11">
        <f>5/F$7</f>
        <v>0.2631578947368421</v>
      </c>
      <c r="G24" s="12">
        <f>3/G7</f>
        <v>0.25</v>
      </c>
      <c r="H24" s="11">
        <f>3/H$7</f>
        <v>0.2</v>
      </c>
      <c r="I24" s="11">
        <f>3/I$7</f>
        <v>0.25</v>
      </c>
      <c r="J24" s="12">
        <f>2/J7</f>
        <v>0.4</v>
      </c>
      <c r="K24" s="11">
        <f>5/K$7</f>
        <v>0.35714285714285715</v>
      </c>
    </row>
    <row r="25" spans="1:11" s="2" customFormat="1" ht="14.25">
      <c r="A25" s="10"/>
      <c r="B25" s="2" t="s">
        <v>5</v>
      </c>
      <c r="C25" s="11">
        <f>4/C$7</f>
        <v>0.5714285714285714</v>
      </c>
      <c r="D25" s="12">
        <f>4/D7</f>
        <v>0.5</v>
      </c>
      <c r="E25" s="11">
        <f>13/E$7</f>
        <v>0.5909090909090909</v>
      </c>
      <c r="F25" s="11">
        <f>12/F$7</f>
        <v>0.631578947368421</v>
      </c>
      <c r="G25" s="12">
        <f>7/G7</f>
        <v>0.5833333333333334</v>
      </c>
      <c r="H25" s="11">
        <f>12/H$7</f>
        <v>0.8</v>
      </c>
      <c r="I25" s="11">
        <f>6/I$7</f>
        <v>0.5</v>
      </c>
      <c r="J25" s="12">
        <f>2/J7</f>
        <v>0.4</v>
      </c>
      <c r="K25" s="11">
        <f>12/K$7</f>
        <v>0.8571428571428571</v>
      </c>
    </row>
    <row r="26" spans="1:11" s="16" customFormat="1" ht="14.25">
      <c r="A26" s="34"/>
      <c r="C26" s="16" t="s">
        <v>153</v>
      </c>
      <c r="D26" s="16" t="s">
        <v>153</v>
      </c>
      <c r="E26" s="16" t="s">
        <v>153</v>
      </c>
      <c r="F26" s="16" t="s">
        <v>153</v>
      </c>
      <c r="G26" s="16" t="s">
        <v>153</v>
      </c>
      <c r="H26" s="16" t="s">
        <v>153</v>
      </c>
      <c r="I26" s="16" t="s">
        <v>153</v>
      </c>
      <c r="J26" s="16" t="s">
        <v>153</v>
      </c>
      <c r="K26" s="16" t="s">
        <v>153</v>
      </c>
    </row>
    <row r="27" spans="1:11" s="1" customFormat="1" ht="14.25">
      <c r="A27" s="40"/>
      <c r="C27" s="38" t="s">
        <v>78</v>
      </c>
      <c r="D27" s="38" t="s">
        <v>68</v>
      </c>
      <c r="E27" s="38" t="s">
        <v>138</v>
      </c>
      <c r="F27" s="38" t="s">
        <v>198</v>
      </c>
      <c r="G27" s="38" t="s">
        <v>192</v>
      </c>
      <c r="H27" s="38" t="s">
        <v>135</v>
      </c>
      <c r="I27" s="38" t="s">
        <v>91</v>
      </c>
      <c r="J27" s="38" t="s">
        <v>219</v>
      </c>
      <c r="K27" s="38" t="s">
        <v>223</v>
      </c>
    </row>
    <row r="28" spans="1:11" s="1" customFormat="1" ht="14.25">
      <c r="A28" s="40"/>
      <c r="C28" s="38" t="s">
        <v>79</v>
      </c>
      <c r="D28" s="38" t="s">
        <v>275</v>
      </c>
      <c r="E28" s="38" t="s">
        <v>375</v>
      </c>
      <c r="F28" s="38" t="s">
        <v>199</v>
      </c>
      <c r="G28" s="38" t="s">
        <v>195</v>
      </c>
      <c r="H28" s="38" t="s">
        <v>255</v>
      </c>
      <c r="I28" s="38" t="s">
        <v>379</v>
      </c>
      <c r="J28" s="38" t="s">
        <v>212</v>
      </c>
      <c r="K28" s="38" t="s">
        <v>219</v>
      </c>
    </row>
    <row r="29" spans="1:11" s="1" customFormat="1" ht="14.25">
      <c r="A29" s="40"/>
      <c r="C29" s="38" t="s">
        <v>374</v>
      </c>
      <c r="D29" s="38" t="s">
        <v>67</v>
      </c>
      <c r="E29" s="38" t="s">
        <v>139</v>
      </c>
      <c r="F29" s="38" t="s">
        <v>139</v>
      </c>
      <c r="G29" s="38" t="s">
        <v>186</v>
      </c>
      <c r="H29" s="38" t="s">
        <v>131</v>
      </c>
      <c r="I29" s="38" t="s">
        <v>174</v>
      </c>
      <c r="J29" s="38" t="s">
        <v>213</v>
      </c>
      <c r="K29" s="38" t="s">
        <v>224</v>
      </c>
    </row>
    <row r="30" spans="1:11" s="1" customFormat="1" ht="14.25">
      <c r="A30" s="40"/>
      <c r="C30" s="38" t="s">
        <v>80</v>
      </c>
      <c r="D30" s="38" t="s">
        <v>69</v>
      </c>
      <c r="E30" s="38" t="s">
        <v>155</v>
      </c>
      <c r="F30" s="38" t="s">
        <v>200</v>
      </c>
      <c r="G30" s="38" t="s">
        <v>188</v>
      </c>
      <c r="H30" s="38" t="s">
        <v>132</v>
      </c>
      <c r="I30" s="38" t="s">
        <v>154</v>
      </c>
      <c r="J30" s="38" t="s">
        <v>214</v>
      </c>
      <c r="K30" s="38" t="s">
        <v>213</v>
      </c>
    </row>
    <row r="31" spans="1:11" s="1" customFormat="1" ht="14.25">
      <c r="A31" s="40"/>
      <c r="C31" s="3" t="s">
        <v>9</v>
      </c>
      <c r="D31" s="38" t="s">
        <v>31</v>
      </c>
      <c r="E31" s="38" t="s">
        <v>140</v>
      </c>
      <c r="F31" s="38" t="s">
        <v>155</v>
      </c>
      <c r="G31" s="38" t="s">
        <v>196</v>
      </c>
      <c r="H31" s="38" t="s">
        <v>133</v>
      </c>
      <c r="I31" s="38" t="s">
        <v>173</v>
      </c>
      <c r="J31" s="38" t="s">
        <v>215</v>
      </c>
      <c r="K31" s="38" t="s">
        <v>222</v>
      </c>
    </row>
    <row r="32" spans="1:11" s="1" customFormat="1" ht="14.25">
      <c r="A32" s="40"/>
      <c r="C32" s="38" t="s">
        <v>81</v>
      </c>
      <c r="D32" s="38" t="s">
        <v>32</v>
      </c>
      <c r="E32" s="38" t="s">
        <v>141</v>
      </c>
      <c r="F32" s="38" t="s">
        <v>201</v>
      </c>
      <c r="G32" s="38" t="s">
        <v>197</v>
      </c>
      <c r="H32" s="38" t="s">
        <v>386</v>
      </c>
      <c r="I32" s="38" t="s">
        <v>175</v>
      </c>
      <c r="K32" s="38" t="s">
        <v>214</v>
      </c>
    </row>
    <row r="33" spans="1:11" s="1" customFormat="1" ht="14.25">
      <c r="A33" s="40"/>
      <c r="C33" s="38" t="s">
        <v>82</v>
      </c>
      <c r="D33" s="38" t="s">
        <v>77</v>
      </c>
      <c r="E33" s="38" t="s">
        <v>142</v>
      </c>
      <c r="F33" s="38" t="s">
        <v>140</v>
      </c>
      <c r="G33" s="38" t="s">
        <v>189</v>
      </c>
      <c r="H33" s="38" t="s">
        <v>385</v>
      </c>
      <c r="I33" s="38" t="s">
        <v>176</v>
      </c>
      <c r="K33" s="38" t="s">
        <v>227</v>
      </c>
    </row>
    <row r="34" spans="1:11" s="1" customFormat="1" ht="14.25">
      <c r="A34" s="40"/>
      <c r="D34" s="38" t="s">
        <v>30</v>
      </c>
      <c r="E34" s="38" t="s">
        <v>143</v>
      </c>
      <c r="F34" s="38" t="s">
        <v>202</v>
      </c>
      <c r="G34" s="38" t="s">
        <v>190</v>
      </c>
      <c r="H34" s="38" t="s">
        <v>384</v>
      </c>
      <c r="I34" s="38" t="s">
        <v>177</v>
      </c>
      <c r="K34" s="38" t="s">
        <v>228</v>
      </c>
    </row>
    <row r="35" spans="1:11" s="1" customFormat="1" ht="14.25">
      <c r="A35" s="40"/>
      <c r="E35" s="38" t="s">
        <v>144</v>
      </c>
      <c r="F35" s="38" t="s">
        <v>203</v>
      </c>
      <c r="G35" s="38" t="s">
        <v>191</v>
      </c>
      <c r="H35" s="38" t="s">
        <v>134</v>
      </c>
      <c r="I35" s="38" t="s">
        <v>178</v>
      </c>
      <c r="K35" s="38" t="s">
        <v>229</v>
      </c>
    </row>
    <row r="36" spans="1:11" s="1" customFormat="1" ht="14.25">
      <c r="A36" s="40"/>
      <c r="E36" s="38" t="s">
        <v>376</v>
      </c>
      <c r="F36" s="38" t="s">
        <v>143</v>
      </c>
      <c r="G36" s="38" t="s">
        <v>187</v>
      </c>
      <c r="H36" s="38" t="s">
        <v>383</v>
      </c>
      <c r="I36" s="38" t="s">
        <v>181</v>
      </c>
      <c r="K36" s="38" t="s">
        <v>230</v>
      </c>
    </row>
    <row r="37" spans="1:11" s="1" customFormat="1" ht="14.25">
      <c r="A37" s="40"/>
      <c r="E37" s="38" t="s">
        <v>145</v>
      </c>
      <c r="F37" s="38" t="s">
        <v>204</v>
      </c>
      <c r="G37" s="38" t="s">
        <v>193</v>
      </c>
      <c r="H37" s="38" t="s">
        <v>382</v>
      </c>
      <c r="I37" s="38" t="s">
        <v>268</v>
      </c>
      <c r="K37" s="38" t="s">
        <v>221</v>
      </c>
    </row>
    <row r="38" spans="1:11" s="1" customFormat="1" ht="14.25">
      <c r="A38" s="40"/>
      <c r="E38" s="38" t="s">
        <v>156</v>
      </c>
      <c r="F38" s="38" t="s">
        <v>145</v>
      </c>
      <c r="G38" s="38" t="s">
        <v>194</v>
      </c>
      <c r="H38" s="38" t="s">
        <v>136</v>
      </c>
      <c r="I38" s="38" t="s">
        <v>179</v>
      </c>
      <c r="K38" s="38" t="s">
        <v>220</v>
      </c>
    </row>
    <row r="39" spans="1:11" s="1" customFormat="1" ht="14.25">
      <c r="A39" s="40"/>
      <c r="E39" s="38" t="s">
        <v>146</v>
      </c>
      <c r="F39" s="38" t="s">
        <v>205</v>
      </c>
      <c r="H39" s="38" t="s">
        <v>381</v>
      </c>
      <c r="K39" s="38" t="s">
        <v>225</v>
      </c>
    </row>
    <row r="40" spans="1:11" s="1" customFormat="1" ht="14.25">
      <c r="A40" s="40"/>
      <c r="E40" s="38" t="s">
        <v>147</v>
      </c>
      <c r="F40" s="38" t="s">
        <v>206</v>
      </c>
      <c r="H40" s="38" t="s">
        <v>137</v>
      </c>
      <c r="K40" s="38" t="s">
        <v>231</v>
      </c>
    </row>
    <row r="41" spans="1:8" s="1" customFormat="1" ht="14.25">
      <c r="A41" s="40"/>
      <c r="E41" s="38" t="s">
        <v>148</v>
      </c>
      <c r="F41" s="38" t="s">
        <v>148</v>
      </c>
      <c r="H41" s="38" t="s">
        <v>380</v>
      </c>
    </row>
    <row r="42" spans="1:6" s="1" customFormat="1" ht="14.25">
      <c r="A42" s="40"/>
      <c r="E42" s="38" t="s">
        <v>149</v>
      </c>
      <c r="F42" s="38" t="s">
        <v>149</v>
      </c>
    </row>
    <row r="43" spans="1:6" s="1" customFormat="1" ht="14.25">
      <c r="A43" s="40"/>
      <c r="E43" s="38" t="s">
        <v>150</v>
      </c>
      <c r="F43" s="38" t="s">
        <v>208</v>
      </c>
    </row>
    <row r="44" spans="1:6" s="1" customFormat="1" ht="14.25">
      <c r="A44" s="40"/>
      <c r="E44" s="38" t="s">
        <v>151</v>
      </c>
      <c r="F44" s="38" t="s">
        <v>207</v>
      </c>
    </row>
    <row r="45" spans="1:6" s="1" customFormat="1" ht="14.25">
      <c r="A45" s="40"/>
      <c r="E45" s="38" t="s">
        <v>244</v>
      </c>
      <c r="F45" s="38" t="s">
        <v>209</v>
      </c>
    </row>
    <row r="46" spans="1:5" s="1" customFormat="1" ht="14.25">
      <c r="A46" s="40"/>
      <c r="E46" s="38" t="s">
        <v>157</v>
      </c>
    </row>
    <row r="47" spans="1:5" s="1" customFormat="1" ht="14.25">
      <c r="A47" s="40"/>
      <c r="E47" s="38" t="s">
        <v>377</v>
      </c>
    </row>
    <row r="48" spans="1:5" s="1" customFormat="1" ht="14.25">
      <c r="A48" s="40"/>
      <c r="E48" s="38" t="s">
        <v>152</v>
      </c>
    </row>
    <row r="49" s="1" customFormat="1" ht="14.25">
      <c r="A49" s="40"/>
    </row>
    <row r="50" spans="3:15" ht="14.25">
      <c r="C50" s="1"/>
      <c r="D50" s="1"/>
      <c r="E50" s="1"/>
      <c r="H50" s="1"/>
      <c r="I50" s="1"/>
      <c r="N50" s="1"/>
      <c r="O50" s="1"/>
    </row>
    <row r="51" spans="3:15" ht="14.25">
      <c r="C51" s="1"/>
      <c r="D51" s="1"/>
      <c r="E51" s="1"/>
      <c r="H51" s="1"/>
      <c r="I51" s="1"/>
      <c r="N51" s="1"/>
      <c r="O51" s="1"/>
    </row>
    <row r="52" spans="3:15" ht="14.25">
      <c r="C52" s="1"/>
      <c r="D52" s="1"/>
      <c r="E52" s="1"/>
      <c r="H52" s="1"/>
      <c r="I52" s="1"/>
      <c r="N52" s="1"/>
      <c r="O52" s="1"/>
    </row>
    <row r="53" spans="3:15" ht="14.25">
      <c r="C53" s="1"/>
      <c r="D53" s="1"/>
      <c r="E53" s="1"/>
      <c r="H53" s="1"/>
      <c r="I53" s="1"/>
      <c r="N53" s="1"/>
      <c r="O53" s="1"/>
    </row>
    <row r="54" spans="3:15" ht="14.25">
      <c r="C54" s="1"/>
      <c r="D54" s="1"/>
      <c r="E54" s="1"/>
      <c r="H54" s="1"/>
      <c r="I54" s="1"/>
      <c r="N54" s="1"/>
      <c r="O54" s="1"/>
    </row>
  </sheetData>
  <sheetProtection/>
  <mergeCells count="2">
    <mergeCell ref="A11:A16"/>
    <mergeCell ref="A17:A2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</dc:creator>
  <cp:keywords/>
  <dc:description/>
  <cp:lastModifiedBy>Raul</cp:lastModifiedBy>
  <dcterms:created xsi:type="dcterms:W3CDTF">2019-02-28T18:32:25Z</dcterms:created>
  <dcterms:modified xsi:type="dcterms:W3CDTF">2019-05-13T15:07:23Z</dcterms:modified>
  <cp:category/>
  <cp:version/>
  <cp:contentType/>
  <cp:contentStatus/>
</cp:coreProperties>
</file>